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5"/>
  <workbookPr codeName="ThisWorkbook"/>
  <mc:AlternateContent xmlns:mc="http://schemas.openxmlformats.org/markup-compatibility/2006">
    <mc:Choice Requires="x15">
      <x15ac:absPath xmlns:x15ac="http://schemas.microsoft.com/office/spreadsheetml/2010/11/ac" url="\\p2022rsd0002\SHARED\RFGAS\GOAL 2025\GOAL 2025_FINAL\Final Goal 2025 per BESF\"/>
    </mc:Choice>
  </mc:AlternateContent>
  <xr:revisionPtr revIDLastSave="0" documentId="13_ncr:1_{4B22C3AE-7193-4C23-AB11-340863275230}" xr6:coauthVersionLast="47" xr6:coauthVersionMax="47" xr10:uidLastSave="{00000000-0000-0000-0000-000000000000}"/>
  <bookViews>
    <workbookView xWindow="-120" yWindow="-120" windowWidth="29040" windowHeight="15720" tabRatio="886" firstSheet="4" activeTab="4" xr2:uid="{00000000-000D-0000-FFFF-FFFF00000000}"/>
  </bookViews>
  <sheets>
    <sheet name="Table 1" sheetId="1" r:id="rId1"/>
    <sheet name="Table 2" sheetId="29" r:id="rId2"/>
    <sheet name="Table 3" sheetId="37" r:id="rId3"/>
    <sheet name="Table 4" sheetId="9" r:id="rId4"/>
    <sheet name="Table 5A - TOTAL" sheetId="34" r:id="rId5"/>
    <sheet name="Table 5B - IT" sheetId="24" r:id="rId6"/>
    <sheet name="Table 5C - ET" sheetId="30" r:id="rId7"/>
    <sheet name="Table 5D - VT" sheetId="31" r:id="rId8"/>
    <sheet name="Table 5E - PT" sheetId="32" r:id="rId9"/>
    <sheet name="Table 5F - OT" sheetId="33" r:id="rId10"/>
  </sheets>
  <definedNames>
    <definedName name="_xlnm.Print_Area" localSheetId="0">'Table 1'!$A$1:$D$19</definedName>
    <definedName name="_xlnm.Print_Area" localSheetId="1">'Table 2'!$B$1:$O$22</definedName>
    <definedName name="_xlnm.Print_Area" localSheetId="2">'Table 3'!$B$1:$H$38</definedName>
    <definedName name="_xlnm.Print_Area" localSheetId="3">'Table 4'!$B$1:$H$37</definedName>
    <definedName name="_xlnm.Print_Area" localSheetId="4">'Table 5A - TOTAL'!$B$1:$O$191</definedName>
    <definedName name="_xlnm.Print_Area" localSheetId="5">'Table 5B - IT'!$B$1:$O$191</definedName>
    <definedName name="_xlnm.Print_Area" localSheetId="6">'Table 5C - ET'!$B$1:$O$191</definedName>
    <definedName name="_xlnm.Print_Area" localSheetId="7">'Table 5D - VT'!$B$1:$O$191</definedName>
    <definedName name="_xlnm.Print_Area" localSheetId="8">'Table 5E - PT'!$B$1:$O$191</definedName>
    <definedName name="_xlnm.Print_Area" localSheetId="9">'Table 5F - OT'!$B$1:$O$191</definedName>
    <definedName name="_xlnm.Print_Titles" localSheetId="2">'Table 3'!$2:$5</definedName>
    <definedName name="_xlnm.Print_Titles" localSheetId="3">'Table 4'!$2:$5</definedName>
    <definedName name="_xlnm.Print_Titles" localSheetId="4">'Table 5A - TOTAL'!$1:$5</definedName>
    <definedName name="_xlnm.Print_Titles" localSheetId="5">'Table 5B - IT'!$1:$5</definedName>
    <definedName name="_xlnm.Print_Titles" localSheetId="6">'Table 5C - ET'!$1:$5</definedName>
    <definedName name="_xlnm.Print_Titles" localSheetId="7">'Table 5D - VT'!$1:$5</definedName>
    <definedName name="_xlnm.Print_Titles" localSheetId="8">'Table 5E - PT'!$1:$5</definedName>
    <definedName name="_xlnm.Print_Titles" localSheetId="9">'Table 5F - OT'!$1:$5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1" i="32" l="1"/>
  <c r="C191" i="31"/>
  <c r="F36" i="9" l="1"/>
  <c r="G36" i="9"/>
  <c r="C191" i="30" l="1"/>
  <c r="E36" i="9" l="1"/>
  <c r="C4" i="33" l="1"/>
  <c r="C4" i="32"/>
  <c r="C4" i="31"/>
  <c r="C4" i="30"/>
  <c r="D21" i="29" l="1"/>
  <c r="C191" i="33"/>
  <c r="E21" i="29"/>
  <c r="F21" i="29"/>
  <c r="G21" i="29"/>
  <c r="H21" i="29"/>
  <c r="I21" i="29"/>
  <c r="J21" i="29"/>
  <c r="K21" i="29"/>
  <c r="L21" i="29"/>
  <c r="M21" i="29"/>
  <c r="N21" i="29"/>
  <c r="O21" i="29"/>
  <c r="H36" i="9" l="1"/>
  <c r="C21" i="29"/>
  <c r="O191" i="34" l="1"/>
  <c r="O20" i="29" l="1"/>
  <c r="O18" i="29" s="1"/>
  <c r="M191" i="34" l="1"/>
  <c r="K191" i="34"/>
  <c r="G191" i="34"/>
  <c r="F191" i="34"/>
  <c r="D191" i="34"/>
  <c r="H191" i="34"/>
  <c r="L191" i="34"/>
  <c r="E191" i="34"/>
  <c r="J191" i="34"/>
  <c r="I191" i="34"/>
  <c r="N191" i="34"/>
  <c r="E20" i="29" l="1"/>
  <c r="E18" i="29" s="1"/>
  <c r="F20" i="29"/>
  <c r="F18" i="29" s="1"/>
  <c r="N20" i="29"/>
  <c r="N18" i="29" s="1"/>
  <c r="L20" i="29"/>
  <c r="L18" i="29" s="1"/>
  <c r="G20" i="29"/>
  <c r="G18" i="29" s="1"/>
  <c r="I20" i="29"/>
  <c r="I18" i="29" s="1"/>
  <c r="H20" i="29"/>
  <c r="H18" i="29" s="1"/>
  <c r="K20" i="29"/>
  <c r="K18" i="29" s="1"/>
  <c r="J20" i="29"/>
  <c r="J18" i="29" s="1"/>
  <c r="D20" i="29"/>
  <c r="C191" i="24"/>
  <c r="M20" i="29"/>
  <c r="M18" i="29" s="1"/>
  <c r="C191" i="34" l="1"/>
  <c r="D36" i="9"/>
  <c r="C20" i="29"/>
  <c r="D18" i="29"/>
  <c r="C18" i="29" l="1"/>
  <c r="C36" i="9"/>
  <c r="D13" i="37" l="1"/>
  <c r="D10" i="37" l="1"/>
  <c r="D8" i="37" s="1"/>
  <c r="E31" i="30" l="1"/>
  <c r="C120" i="30"/>
  <c r="G139" i="30"/>
  <c r="K126" i="30"/>
  <c r="M117" i="30"/>
  <c r="C158" i="30"/>
  <c r="G93" i="30"/>
  <c r="M163" i="30"/>
  <c r="K80" i="30"/>
  <c r="L177" i="30"/>
  <c r="E163" i="30"/>
  <c r="K177" i="30"/>
  <c r="M171" i="30"/>
  <c r="O87" i="30"/>
  <c r="L39" i="30"/>
  <c r="O39" i="30"/>
  <c r="O100" i="30"/>
  <c r="I80" i="30"/>
  <c r="J87" i="30"/>
  <c r="G100" i="30"/>
  <c r="O139" i="30"/>
  <c r="J80" i="30"/>
  <c r="J163" i="30"/>
  <c r="G126" i="30"/>
  <c r="J39" i="30"/>
  <c r="L117" i="30"/>
  <c r="L31" i="30"/>
  <c r="H31" i="30"/>
  <c r="N146" i="30"/>
  <c r="G146" i="30"/>
  <c r="I184" i="30"/>
  <c r="G80" i="30"/>
  <c r="M184" i="30"/>
  <c r="E154" i="30"/>
  <c r="O163" i="30"/>
  <c r="I109" i="30"/>
  <c r="C82" i="30"/>
  <c r="N100" i="30"/>
  <c r="M139" i="30"/>
  <c r="O74" i="30"/>
  <c r="F139" i="30"/>
  <c r="G184" i="30"/>
  <c r="H146" i="30"/>
  <c r="N177" i="30"/>
  <c r="O93" i="30"/>
  <c r="L74" i="30"/>
  <c r="J117" i="30"/>
  <c r="M154" i="30"/>
  <c r="I117" i="30"/>
  <c r="L58" i="30"/>
  <c r="H80" i="30"/>
  <c r="F93" i="30"/>
  <c r="M23" i="30"/>
  <c r="M126" i="30"/>
  <c r="E133" i="30"/>
  <c r="L65" i="30"/>
  <c r="H109" i="30"/>
  <c r="F163" i="30"/>
  <c r="L171" i="30"/>
  <c r="C107" i="30"/>
  <c r="C13" i="30"/>
  <c r="K146" i="30"/>
  <c r="O109" i="30"/>
  <c r="I171" i="30"/>
  <c r="L163" i="30"/>
  <c r="N184" i="30"/>
  <c r="G171" i="30"/>
  <c r="N126" i="30"/>
  <c r="L87" i="30"/>
  <c r="F74" i="30"/>
  <c r="I146" i="30"/>
  <c r="G133" i="30"/>
  <c r="I100" i="30"/>
  <c r="L133" i="30"/>
  <c r="N109" i="30"/>
  <c r="N133" i="30"/>
  <c r="H171" i="30"/>
  <c r="E126" i="30"/>
  <c r="H177" i="30"/>
  <c r="K23" i="30"/>
  <c r="N31" i="30"/>
  <c r="I31" i="30"/>
  <c r="C175" i="30"/>
  <c r="E139" i="30"/>
  <c r="M74" i="30"/>
  <c r="C52" i="30"/>
  <c r="C157" i="30"/>
  <c r="I58" i="30"/>
  <c r="J154" i="30"/>
  <c r="H163" i="30"/>
  <c r="G177" i="30"/>
  <c r="O65" i="30"/>
  <c r="G154" i="30"/>
  <c r="I45" i="30"/>
  <c r="F58" i="30"/>
  <c r="F171" i="30"/>
  <c r="M133" i="30"/>
  <c r="I74" i="30"/>
  <c r="N117" i="30"/>
  <c r="J126" i="30"/>
  <c r="H87" i="30"/>
  <c r="I126" i="30"/>
  <c r="H139" i="30"/>
  <c r="N58" i="30"/>
  <c r="J45" i="30"/>
  <c r="E23" i="30"/>
  <c r="G163" i="30"/>
  <c r="O80" i="30"/>
  <c r="J133" i="30"/>
  <c r="E146" i="30"/>
  <c r="I139" i="30"/>
  <c r="L80" i="30"/>
  <c r="O171" i="30"/>
  <c r="H39" i="30"/>
  <c r="O126" i="30"/>
  <c r="K93" i="30"/>
  <c r="C115" i="30"/>
  <c r="K11" i="30"/>
  <c r="C33" i="30"/>
  <c r="M65" i="30"/>
  <c r="H65" i="30"/>
  <c r="O23" i="30"/>
  <c r="K171" i="30"/>
  <c r="J65" i="30"/>
  <c r="E117" i="30"/>
  <c r="N171" i="30"/>
  <c r="G39" i="30"/>
  <c r="I87" i="30"/>
  <c r="H58" i="30"/>
  <c r="H100" i="30"/>
  <c r="N74" i="30"/>
  <c r="H133" i="30"/>
  <c r="K39" i="30"/>
  <c r="K133" i="30"/>
  <c r="N23" i="30"/>
  <c r="H23" i="30"/>
  <c r="M31" i="30"/>
  <c r="L184" i="30"/>
  <c r="O45" i="30"/>
  <c r="J93" i="30"/>
  <c r="J109" i="30"/>
  <c r="H154" i="30"/>
  <c r="E109" i="30"/>
  <c r="F133" i="30"/>
  <c r="H93" i="30"/>
  <c r="L154" i="30"/>
  <c r="E93" i="30"/>
  <c r="I11" i="30"/>
  <c r="K139" i="30"/>
  <c r="M93" i="30"/>
  <c r="N93" i="30"/>
  <c r="K74" i="30"/>
  <c r="E171" i="30"/>
  <c r="L146" i="30"/>
  <c r="F87" i="30"/>
  <c r="I177" i="30"/>
  <c r="L93" i="30"/>
  <c r="N45" i="30"/>
  <c r="K45" i="30"/>
  <c r="H126" i="30"/>
  <c r="K65" i="30"/>
  <c r="N87" i="30"/>
  <c r="O146" i="30"/>
  <c r="F100" i="30"/>
  <c r="O117" i="30"/>
  <c r="L23" i="30"/>
  <c r="J31" i="30"/>
  <c r="G23" i="30"/>
  <c r="G31" i="30"/>
  <c r="C152" i="30"/>
  <c r="F177" i="30"/>
  <c r="K117" i="30"/>
  <c r="K58" i="30"/>
  <c r="C141" i="30"/>
  <c r="E39" i="30"/>
  <c r="C129" i="30"/>
  <c r="M11" i="30"/>
  <c r="E65" i="30"/>
  <c r="M146" i="30"/>
  <c r="J74" i="30"/>
  <c r="M177" i="30"/>
  <c r="J58" i="30"/>
  <c r="C131" i="30"/>
  <c r="E100" i="30"/>
  <c r="F146" i="30"/>
  <c r="K163" i="30"/>
  <c r="E184" i="30"/>
  <c r="J177" i="30"/>
  <c r="N163" i="30"/>
  <c r="K109" i="30"/>
  <c r="L109" i="30"/>
  <c r="F117" i="30"/>
  <c r="O58" i="30"/>
  <c r="G117" i="30"/>
  <c r="L126" i="30"/>
  <c r="L139" i="30"/>
  <c r="N39" i="30"/>
  <c r="K154" i="30"/>
  <c r="J139" i="30"/>
  <c r="F31" i="30"/>
  <c r="O31" i="30"/>
  <c r="N154" i="30"/>
  <c r="F45" i="30"/>
  <c r="O154" i="30"/>
  <c r="H74" i="30"/>
  <c r="F109" i="30"/>
  <c r="M45" i="30"/>
  <c r="J11" i="30"/>
  <c r="C43" i="30"/>
  <c r="C50" i="30"/>
  <c r="E80" i="30"/>
  <c r="F80" i="30"/>
  <c r="G45" i="30"/>
  <c r="F65" i="30"/>
  <c r="M58" i="30"/>
  <c r="I154" i="30"/>
  <c r="I39" i="30"/>
  <c r="M109" i="30"/>
  <c r="G58" i="30"/>
  <c r="K184" i="30"/>
  <c r="F126" i="30"/>
  <c r="J100" i="30"/>
  <c r="F11" i="30"/>
  <c r="C143" i="30"/>
  <c r="H184" i="30"/>
  <c r="J171" i="30"/>
  <c r="E45" i="30"/>
  <c r="O184" i="30"/>
  <c r="N65" i="30"/>
  <c r="K87" i="30"/>
  <c r="O177" i="30"/>
  <c r="H117" i="30"/>
  <c r="G74" i="30"/>
  <c r="I93" i="30"/>
  <c r="E58" i="30"/>
  <c r="I133" i="30"/>
  <c r="E87" i="30"/>
  <c r="N80" i="30"/>
  <c r="K100" i="30"/>
  <c r="N139" i="30"/>
  <c r="O133" i="30"/>
  <c r="L45" i="30"/>
  <c r="C164" i="30" l="1"/>
  <c r="H45" i="30"/>
  <c r="H21" i="30" s="1"/>
  <c r="C111" i="30"/>
  <c r="C161" i="30"/>
  <c r="D87" i="30"/>
  <c r="C66" i="30"/>
  <c r="M100" i="30"/>
  <c r="D11" i="30"/>
  <c r="D65" i="30"/>
  <c r="E177" i="30"/>
  <c r="C67" i="30"/>
  <c r="F39" i="30"/>
  <c r="C103" i="30"/>
  <c r="C15" i="30"/>
  <c r="C95" i="30"/>
  <c r="C122" i="30"/>
  <c r="C178" i="30"/>
  <c r="D177" i="30"/>
  <c r="C55" i="30"/>
  <c r="M80" i="30"/>
  <c r="C85" i="30"/>
  <c r="G11" i="30"/>
  <c r="C130" i="30"/>
  <c r="C89" i="30"/>
  <c r="G87" i="30"/>
  <c r="C135" i="30"/>
  <c r="C63" i="30"/>
  <c r="C159" i="30"/>
  <c r="D126" i="30"/>
  <c r="C126" i="30" s="1"/>
  <c r="C127" i="30"/>
  <c r="C119" i="30"/>
  <c r="C17" i="30"/>
  <c r="C187" i="30"/>
  <c r="C62" i="30"/>
  <c r="C19" i="30"/>
  <c r="C56" i="30"/>
  <c r="C142" i="30"/>
  <c r="C189" i="30"/>
  <c r="F184" i="30"/>
  <c r="C155" i="30"/>
  <c r="D154" i="30"/>
  <c r="D45" i="30"/>
  <c r="C45" i="30" s="1"/>
  <c r="C46" i="30"/>
  <c r="C118" i="30"/>
  <c r="D117" i="30"/>
  <c r="C117" i="30" s="1"/>
  <c r="C35" i="30"/>
  <c r="J184" i="30"/>
  <c r="C185" i="30"/>
  <c r="D31" i="30"/>
  <c r="C32" i="30"/>
  <c r="O21" i="30"/>
  <c r="C112" i="30"/>
  <c r="C128" i="30"/>
  <c r="D39" i="30"/>
  <c r="C40" i="30"/>
  <c r="C37" i="30"/>
  <c r="C182" i="30"/>
  <c r="C114" i="30"/>
  <c r="C76" i="30"/>
  <c r="C26" i="30"/>
  <c r="C48" i="30"/>
  <c r="C136" i="30"/>
  <c r="C149" i="30"/>
  <c r="L11" i="30"/>
  <c r="C70" i="30"/>
  <c r="C25" i="30"/>
  <c r="I163" i="30"/>
  <c r="D74" i="30"/>
  <c r="N21" i="30"/>
  <c r="C72" i="30"/>
  <c r="C84" i="30"/>
  <c r="C51" i="30"/>
  <c r="C105" i="30"/>
  <c r="M39" i="30"/>
  <c r="K31" i="30"/>
  <c r="K21" i="30" s="1"/>
  <c r="K9" i="30" s="1"/>
  <c r="J23" i="30"/>
  <c r="C28" i="30"/>
  <c r="F23" i="30"/>
  <c r="C179" i="30"/>
  <c r="L100" i="30"/>
  <c r="L21" i="30" s="1"/>
  <c r="C137" i="30"/>
  <c r="C124" i="30"/>
  <c r="C169" i="30"/>
  <c r="C27" i="30"/>
  <c r="C69" i="30"/>
  <c r="C121" i="30"/>
  <c r="C91" i="30"/>
  <c r="C174" i="30"/>
  <c r="O11" i="30"/>
  <c r="C47" i="30"/>
  <c r="C61" i="30"/>
  <c r="C53" i="30"/>
  <c r="C97" i="30"/>
  <c r="C88" i="30"/>
  <c r="M87" i="30"/>
  <c r="C151" i="30"/>
  <c r="C104" i="30"/>
  <c r="C113" i="30"/>
  <c r="G109" i="30"/>
  <c r="C94" i="30"/>
  <c r="D93" i="30"/>
  <c r="C93" i="30" s="1"/>
  <c r="C54" i="30"/>
  <c r="C78" i="30"/>
  <c r="C186" i="30"/>
  <c r="C42" i="30"/>
  <c r="C147" i="30"/>
  <c r="D146" i="30"/>
  <c r="C59" i="30"/>
  <c r="D58" i="30"/>
  <c r="C58" i="30" s="1"/>
  <c r="C167" i="30"/>
  <c r="C49" i="30"/>
  <c r="D171" i="30"/>
  <c r="C171" i="30" s="1"/>
  <c r="C172" i="30"/>
  <c r="I23" i="30"/>
  <c r="C148" i="30"/>
  <c r="C173" i="30"/>
  <c r="C34" i="30"/>
  <c r="C75" i="30"/>
  <c r="E74" i="30"/>
  <c r="C123" i="30"/>
  <c r="C18" i="30"/>
  <c r="C83" i="30"/>
  <c r="C106" i="30"/>
  <c r="C24" i="30"/>
  <c r="D23" i="30"/>
  <c r="D80" i="30"/>
  <c r="C81" i="30"/>
  <c r="C165" i="30"/>
  <c r="C156" i="30"/>
  <c r="C181" i="30"/>
  <c r="C150" i="30"/>
  <c r="E11" i="30"/>
  <c r="C140" i="30"/>
  <c r="D139" i="30"/>
  <c r="C139" i="30" s="1"/>
  <c r="C14" i="30"/>
  <c r="D184" i="30"/>
  <c r="C188" i="30"/>
  <c r="C60" i="30"/>
  <c r="C98" i="30"/>
  <c r="C160" i="30"/>
  <c r="D100" i="30"/>
  <c r="C101" i="30"/>
  <c r="C96" i="30"/>
  <c r="C166" i="30"/>
  <c r="C110" i="30"/>
  <c r="D109" i="30"/>
  <c r="C71" i="30"/>
  <c r="C36" i="30"/>
  <c r="C16" i="30"/>
  <c r="C144" i="30"/>
  <c r="F154" i="30"/>
  <c r="C102" i="30"/>
  <c r="C41" i="30"/>
  <c r="C68" i="30"/>
  <c r="C134" i="30"/>
  <c r="D133" i="30"/>
  <c r="C133" i="30" s="1"/>
  <c r="I65" i="30"/>
  <c r="C168" i="30"/>
  <c r="C90" i="30"/>
  <c r="C180" i="30"/>
  <c r="C77" i="30"/>
  <c r="C29" i="30"/>
  <c r="H11" i="30"/>
  <c r="J146" i="30"/>
  <c r="G65" i="30"/>
  <c r="D163" i="30"/>
  <c r="C12" i="30"/>
  <c r="N11" i="30"/>
  <c r="C100" i="30" l="1"/>
  <c r="E23" i="9" s="1"/>
  <c r="E21" i="30"/>
  <c r="E9" i="30" s="1"/>
  <c r="E7" i="30" s="1"/>
  <c r="C177" i="30"/>
  <c r="E33" i="9" s="1"/>
  <c r="C65" i="30"/>
  <c r="E18" i="9" s="1"/>
  <c r="F21" i="30"/>
  <c r="F9" i="30" s="1"/>
  <c r="F13" i="29" s="1"/>
  <c r="C87" i="30"/>
  <c r="E21" i="9" s="1"/>
  <c r="N9" i="30"/>
  <c r="N13" i="29" s="1"/>
  <c r="C109" i="30"/>
  <c r="E24" i="9" s="1"/>
  <c r="C146" i="30"/>
  <c r="E29" i="9" s="1"/>
  <c r="J21" i="30"/>
  <c r="J9" i="30" s="1"/>
  <c r="J13" i="29" s="1"/>
  <c r="I21" i="30"/>
  <c r="I9" i="30" s="1"/>
  <c r="I13" i="29" s="1"/>
  <c r="H9" i="30"/>
  <c r="H7" i="30" s="1"/>
  <c r="C74" i="30"/>
  <c r="E19" i="9" s="1"/>
  <c r="C154" i="30"/>
  <c r="E30" i="9" s="1"/>
  <c r="C163" i="30"/>
  <c r="E31" i="9" s="1"/>
  <c r="O9" i="30"/>
  <c r="O7" i="30" s="1"/>
  <c r="G21" i="30"/>
  <c r="G9" i="30" s="1"/>
  <c r="G13" i="29" s="1"/>
  <c r="M21" i="30"/>
  <c r="M9" i="30" s="1"/>
  <c r="M13" i="29" s="1"/>
  <c r="K13" i="29"/>
  <c r="K7" i="30"/>
  <c r="E28" i="9"/>
  <c r="E32" i="9"/>
  <c r="C184" i="30"/>
  <c r="E25" i="9"/>
  <c r="E27" i="9"/>
  <c r="C23" i="30"/>
  <c r="D21" i="30"/>
  <c r="C11" i="30"/>
  <c r="L9" i="30"/>
  <c r="C31" i="30"/>
  <c r="E26" i="9"/>
  <c r="E17" i="9"/>
  <c r="E22" i="9"/>
  <c r="C39" i="30"/>
  <c r="E16" i="9"/>
  <c r="C80" i="30"/>
  <c r="E13" i="29" l="1"/>
  <c r="I7" i="30"/>
  <c r="N7" i="30"/>
  <c r="F7" i="30"/>
  <c r="H13" i="29"/>
  <c r="G7" i="30"/>
  <c r="O13" i="29"/>
  <c r="J7" i="30"/>
  <c r="M7" i="30"/>
  <c r="L13" i="29"/>
  <c r="L7" i="30"/>
  <c r="E20" i="9"/>
  <c r="E15" i="9"/>
  <c r="E14" i="9"/>
  <c r="D9" i="30"/>
  <c r="C21" i="30"/>
  <c r="E11" i="9"/>
  <c r="E13" i="9"/>
  <c r="E34" i="9"/>
  <c r="D13" i="29" l="1"/>
  <c r="C13" i="29" s="1"/>
  <c r="C9" i="30"/>
  <c r="D7" i="30"/>
  <c r="E12" i="9"/>
  <c r="E9" i="9" s="1"/>
  <c r="E7" i="9" s="1"/>
  <c r="C7" i="30" l="1"/>
  <c r="C13" i="37" l="1"/>
  <c r="C10" i="37" s="1"/>
  <c r="C8" i="37" s="1"/>
  <c r="J23" i="32" l="1"/>
  <c r="L80" i="32" l="1"/>
  <c r="M93" i="32"/>
  <c r="I39" i="32"/>
  <c r="G58" i="32"/>
  <c r="L65" i="32"/>
  <c r="K93" i="32"/>
  <c r="G80" i="32"/>
  <c r="I23" i="32"/>
  <c r="H80" i="32"/>
  <c r="O74" i="32"/>
  <c r="F74" i="32"/>
  <c r="H126" i="32"/>
  <c r="N133" i="32"/>
  <c r="E109" i="32"/>
  <c r="K23" i="32"/>
  <c r="F11" i="32"/>
  <c r="G11" i="32"/>
  <c r="F39" i="32"/>
  <c r="J39" i="32"/>
  <c r="O65" i="32"/>
  <c r="J109" i="32"/>
  <c r="J74" i="32"/>
  <c r="L39" i="32"/>
  <c r="M80" i="32"/>
  <c r="H109" i="32"/>
  <c r="L154" i="32"/>
  <c r="M133" i="32"/>
  <c r="M45" i="32"/>
  <c r="O184" i="32"/>
  <c r="N93" i="32"/>
  <c r="J65" i="32"/>
  <c r="L23" i="32"/>
  <c r="L171" i="32"/>
  <c r="I109" i="32"/>
  <c r="I58" i="32"/>
  <c r="O171" i="32"/>
  <c r="G93" i="32"/>
  <c r="F100" i="32"/>
  <c r="F31" i="32"/>
  <c r="G171" i="32"/>
  <c r="J126" i="32"/>
  <c r="E58" i="32"/>
  <c r="F146" i="32"/>
  <c r="M100" i="32"/>
  <c r="C127" i="32"/>
  <c r="C141" i="32"/>
  <c r="I74" i="32"/>
  <c r="O80" i="32"/>
  <c r="M177" i="32"/>
  <c r="M146" i="32"/>
  <c r="J100" i="32"/>
  <c r="M109" i="32"/>
  <c r="I117" i="32"/>
  <c r="L87" i="32"/>
  <c r="O93" i="32"/>
  <c r="O87" i="32"/>
  <c r="E39" i="32"/>
  <c r="O146" i="32"/>
  <c r="K139" i="32"/>
  <c r="M58" i="32"/>
  <c r="F163" i="32"/>
  <c r="F58" i="32"/>
  <c r="M87" i="32"/>
  <c r="K177" i="32"/>
  <c r="F126" i="32"/>
  <c r="K163" i="32"/>
  <c r="H23" i="32"/>
  <c r="I163" i="32"/>
  <c r="M154" i="32"/>
  <c r="J146" i="32"/>
  <c r="O31" i="32"/>
  <c r="G133" i="32"/>
  <c r="O100" i="32"/>
  <c r="O163" i="32"/>
  <c r="F139" i="32"/>
  <c r="M117" i="32"/>
  <c r="K65" i="32"/>
  <c r="G163" i="32"/>
  <c r="H74" i="32"/>
  <c r="I80" i="32"/>
  <c r="J177" i="32"/>
  <c r="I87" i="32"/>
  <c r="E133" i="32"/>
  <c r="H65" i="32"/>
  <c r="N74" i="32"/>
  <c r="J133" i="32"/>
  <c r="K74" i="32"/>
  <c r="J58" i="32"/>
  <c r="N109" i="32"/>
  <c r="N23" i="32"/>
  <c r="O58" i="32"/>
  <c r="C174" i="32"/>
  <c r="J11" i="32"/>
  <c r="C68" i="32"/>
  <c r="H11" i="32"/>
  <c r="G87" i="32"/>
  <c r="L117" i="32"/>
  <c r="E45" i="32"/>
  <c r="G146" i="32"/>
  <c r="L109" i="32"/>
  <c r="J139" i="32"/>
  <c r="M163" i="32"/>
  <c r="J93" i="32"/>
  <c r="H171" i="32"/>
  <c r="H87" i="32"/>
  <c r="F177" i="32"/>
  <c r="H146" i="32"/>
  <c r="L126" i="32"/>
  <c r="F65" i="32"/>
  <c r="J117" i="32"/>
  <c r="N39" i="32"/>
  <c r="H163" i="32"/>
  <c r="C155" i="32"/>
  <c r="G154" i="32"/>
  <c r="L146" i="32"/>
  <c r="O177" i="32"/>
  <c r="K80" i="32"/>
  <c r="E126" i="32"/>
  <c r="C59" i="32"/>
  <c r="J80" i="32"/>
  <c r="M23" i="32"/>
  <c r="N177" i="32"/>
  <c r="G74" i="32"/>
  <c r="K126" i="32"/>
  <c r="C179" i="32"/>
  <c r="M39" i="32"/>
  <c r="G177" i="32"/>
  <c r="I31" i="32"/>
  <c r="K117" i="32"/>
  <c r="J171" i="32"/>
  <c r="E171" i="32"/>
  <c r="C33" i="32"/>
  <c r="I171" i="32"/>
  <c r="H139" i="32"/>
  <c r="G184" i="32"/>
  <c r="F80" i="32"/>
  <c r="J163" i="32"/>
  <c r="I133" i="32"/>
  <c r="F133" i="32"/>
  <c r="L139" i="32"/>
  <c r="O117" i="32"/>
  <c r="E146" i="32"/>
  <c r="G126" i="32"/>
  <c r="N126" i="32"/>
  <c r="L45" i="32"/>
  <c r="L184" i="32"/>
  <c r="N139" i="32"/>
  <c r="E65" i="32"/>
  <c r="I93" i="32"/>
  <c r="J45" i="32"/>
  <c r="H45" i="32"/>
  <c r="N171" i="32"/>
  <c r="H100" i="32"/>
  <c r="M139" i="32"/>
  <c r="E31" i="32"/>
  <c r="G45" i="32"/>
  <c r="K58" i="32"/>
  <c r="O11" i="32"/>
  <c r="I100" i="32"/>
  <c r="L74" i="32"/>
  <c r="H133" i="32"/>
  <c r="H93" i="32"/>
  <c r="F45" i="32"/>
  <c r="F23" i="32"/>
  <c r="O39" i="32"/>
  <c r="E177" i="32"/>
  <c r="N45" i="32"/>
  <c r="E184" i="32"/>
  <c r="M74" i="32"/>
  <c r="J154" i="32"/>
  <c r="N100" i="32"/>
  <c r="N146" i="32"/>
  <c r="M31" i="32"/>
  <c r="L31" i="32"/>
  <c r="H31" i="32"/>
  <c r="I65" i="32"/>
  <c r="K133" i="32"/>
  <c r="M126" i="32"/>
  <c r="C181" i="32"/>
  <c r="O109" i="32"/>
  <c r="N117" i="32"/>
  <c r="C150" i="32"/>
  <c r="I146" i="32"/>
  <c r="N58" i="32"/>
  <c r="I126" i="32"/>
  <c r="K45" i="32"/>
  <c r="N87" i="32"/>
  <c r="G31" i="32"/>
  <c r="L177" i="32"/>
  <c r="H154" i="32"/>
  <c r="M171" i="32"/>
  <c r="E93" i="32"/>
  <c r="J184" i="32"/>
  <c r="N154" i="32"/>
  <c r="K146" i="32"/>
  <c r="N163" i="32"/>
  <c r="L133" i="32"/>
  <c r="I139" i="32"/>
  <c r="F154" i="32"/>
  <c r="F184" i="32"/>
  <c r="O23" i="32"/>
  <c r="J87" i="32"/>
  <c r="L58" i="32"/>
  <c r="K39" i="32"/>
  <c r="K154" i="32"/>
  <c r="H58" i="32"/>
  <c r="G117" i="32"/>
  <c r="N31" i="32"/>
  <c r="I154" i="32"/>
  <c r="I45" i="32"/>
  <c r="G39" i="32"/>
  <c r="G109" i="32"/>
  <c r="I184" i="32"/>
  <c r="G65" i="32"/>
  <c r="N80" i="32"/>
  <c r="G100" i="32"/>
  <c r="E74" i="32"/>
  <c r="C81" i="32"/>
  <c r="L100" i="32"/>
  <c r="L93" i="32"/>
  <c r="O45" i="32"/>
  <c r="E100" i="32"/>
  <c r="O154" i="32"/>
  <c r="I177" i="32"/>
  <c r="K100" i="32"/>
  <c r="M184" i="32"/>
  <c r="O139" i="32"/>
  <c r="K171" i="32"/>
  <c r="M65" i="32"/>
  <c r="O126" i="32"/>
  <c r="G139" i="32"/>
  <c r="F117" i="32"/>
  <c r="F109" i="32"/>
  <c r="G23" i="32"/>
  <c r="K87" i="32"/>
  <c r="E139" i="32"/>
  <c r="K184" i="32"/>
  <c r="H39" i="32"/>
  <c r="O133" i="32"/>
  <c r="N184" i="32"/>
  <c r="K109" i="32"/>
  <c r="C121" i="32"/>
  <c r="J31" i="32"/>
  <c r="I11" i="32"/>
  <c r="C180" i="32"/>
  <c r="H184" i="32"/>
  <c r="C123" i="32"/>
  <c r="F87" i="32"/>
  <c r="C18" i="32"/>
  <c r="N11" i="32"/>
  <c r="L11" i="32"/>
  <c r="C188" i="32"/>
  <c r="C55" i="32"/>
  <c r="C97" i="32"/>
  <c r="C187" i="32"/>
  <c r="C34" i="32"/>
  <c r="C27" i="32"/>
  <c r="C19" i="32"/>
  <c r="C96" i="32"/>
  <c r="C49" i="32"/>
  <c r="C143" i="32"/>
  <c r="C159" i="32"/>
  <c r="C175" i="32"/>
  <c r="C102" i="32"/>
  <c r="C111" i="32"/>
  <c r="C67" i="32"/>
  <c r="C28" i="32"/>
  <c r="C82" i="32"/>
  <c r="C157" i="32"/>
  <c r="C62" i="32"/>
  <c r="C189" i="32"/>
  <c r="C25" i="32"/>
  <c r="C115" i="32"/>
  <c r="C56" i="32"/>
  <c r="C104" i="32"/>
  <c r="C142" i="32"/>
  <c r="C51" i="32"/>
  <c r="C76" i="32"/>
  <c r="C90" i="32"/>
  <c r="C37" i="32"/>
  <c r="C71" i="32"/>
  <c r="C42" i="32"/>
  <c r="C112" i="32"/>
  <c r="C130" i="32"/>
  <c r="C144" i="32"/>
  <c r="C98" i="32"/>
  <c r="C50" i="32"/>
  <c r="C120" i="32"/>
  <c r="C77" i="32"/>
  <c r="C149" i="32"/>
  <c r="C137" i="32"/>
  <c r="C124" i="32"/>
  <c r="C13" i="32"/>
  <c r="C60" i="32"/>
  <c r="C63" i="32"/>
  <c r="C72" i="32"/>
  <c r="C165" i="32"/>
  <c r="C151" i="32"/>
  <c r="C85" i="32"/>
  <c r="C148" i="32"/>
  <c r="C41" i="32"/>
  <c r="E11" i="32"/>
  <c r="C136" i="32"/>
  <c r="M11" i="32"/>
  <c r="C106" i="32"/>
  <c r="C43" i="32"/>
  <c r="C160" i="32"/>
  <c r="C129" i="32"/>
  <c r="C152" i="32"/>
  <c r="C107" i="32"/>
  <c r="C53" i="32"/>
  <c r="C83" i="32"/>
  <c r="C52" i="32"/>
  <c r="C16" i="32"/>
  <c r="K11" i="32"/>
  <c r="C167" i="32"/>
  <c r="C69" i="32"/>
  <c r="C105" i="32"/>
  <c r="C135" i="32"/>
  <c r="C113" i="32"/>
  <c r="C48" i="32"/>
  <c r="C182" i="32"/>
  <c r="C78" i="32"/>
  <c r="C103" i="32"/>
  <c r="C54" i="32"/>
  <c r="C47" i="32"/>
  <c r="C131" i="32"/>
  <c r="C26" i="32"/>
  <c r="C161" i="32"/>
  <c r="C122" i="32"/>
  <c r="C61" i="32"/>
  <c r="C169" i="32"/>
  <c r="M58" i="33" l="1"/>
  <c r="F74" i="33"/>
  <c r="C35" i="32"/>
  <c r="C89" i="32"/>
  <c r="O133" i="33"/>
  <c r="O80" i="33"/>
  <c r="H93" i="33"/>
  <c r="O31" i="33"/>
  <c r="K31" i="33"/>
  <c r="C17" i="32"/>
  <c r="I133" i="33"/>
  <c r="M87" i="33"/>
  <c r="I177" i="33"/>
  <c r="L58" i="33"/>
  <c r="N100" i="33"/>
  <c r="J171" i="33"/>
  <c r="I146" i="33"/>
  <c r="D80" i="32"/>
  <c r="C84" i="33"/>
  <c r="F93" i="33"/>
  <c r="G171" i="33"/>
  <c r="M80" i="33"/>
  <c r="F87" i="33"/>
  <c r="I100" i="33"/>
  <c r="I45" i="33"/>
  <c r="I39" i="33"/>
  <c r="L39" i="33"/>
  <c r="J39" i="33"/>
  <c r="E177" i="33"/>
  <c r="F58" i="33"/>
  <c r="H177" i="32"/>
  <c r="L23" i="33"/>
  <c r="O109" i="33"/>
  <c r="G74" i="33"/>
  <c r="L80" i="33"/>
  <c r="K139" i="33"/>
  <c r="E45" i="33"/>
  <c r="J184" i="33"/>
  <c r="D58" i="32"/>
  <c r="C58" i="32" s="1"/>
  <c r="G17" i="9" s="1"/>
  <c r="H163" i="33"/>
  <c r="I163" i="33"/>
  <c r="J100" i="33"/>
  <c r="F109" i="33"/>
  <c r="O74" i="33"/>
  <c r="O87" i="33"/>
  <c r="J117" i="33"/>
  <c r="E133" i="33"/>
  <c r="L154" i="33"/>
  <c r="L184" i="33"/>
  <c r="F146" i="33"/>
  <c r="J80" i="33"/>
  <c r="K154" i="33"/>
  <c r="C24" i="32"/>
  <c r="D23" i="32"/>
  <c r="J126" i="33"/>
  <c r="C156" i="32"/>
  <c r="D154" i="32"/>
  <c r="G45" i="33"/>
  <c r="E93" i="33"/>
  <c r="L117" i="33"/>
  <c r="L177" i="33"/>
  <c r="K65" i="33"/>
  <c r="M45" i="33"/>
  <c r="G146" i="33"/>
  <c r="C186" i="32"/>
  <c r="D31" i="32"/>
  <c r="C32" i="32"/>
  <c r="O93" i="33"/>
  <c r="H117" i="32"/>
  <c r="C118" i="32"/>
  <c r="C185" i="32"/>
  <c r="D184" i="32"/>
  <c r="C184" i="32" s="1"/>
  <c r="C173" i="32"/>
  <c r="D171" i="32"/>
  <c r="J139" i="33"/>
  <c r="J11" i="33"/>
  <c r="C110" i="32"/>
  <c r="D109" i="32"/>
  <c r="C109" i="32" s="1"/>
  <c r="C164" i="33"/>
  <c r="M74" i="33"/>
  <c r="L139" i="33"/>
  <c r="H74" i="33"/>
  <c r="G23" i="33"/>
  <c r="E80" i="32"/>
  <c r="C84" i="32"/>
  <c r="E87" i="33"/>
  <c r="G184" i="33"/>
  <c r="O39" i="33"/>
  <c r="L31" i="33"/>
  <c r="E139" i="33"/>
  <c r="K171" i="33"/>
  <c r="O126" i="33"/>
  <c r="M184" i="33"/>
  <c r="N80" i="33"/>
  <c r="L163" i="33"/>
  <c r="E117" i="32"/>
  <c r="N139" i="33"/>
  <c r="N171" i="33"/>
  <c r="O154" i="33"/>
  <c r="N45" i="33"/>
  <c r="C15" i="32"/>
  <c r="C128" i="32"/>
  <c r="D126" i="32"/>
  <c r="C126" i="32" s="1"/>
  <c r="C123" i="33"/>
  <c r="D87" i="32"/>
  <c r="C88" i="32"/>
  <c r="G39" i="33"/>
  <c r="H11" i="33"/>
  <c r="D39" i="32"/>
  <c r="C39" i="32" s="1"/>
  <c r="C40" i="32"/>
  <c r="E39" i="33"/>
  <c r="H133" i="33"/>
  <c r="C147" i="32"/>
  <c r="D146" i="32"/>
  <c r="C146" i="32" s="1"/>
  <c r="F133" i="33"/>
  <c r="N133" i="33"/>
  <c r="G31" i="33"/>
  <c r="L65" i="33"/>
  <c r="I65" i="33"/>
  <c r="K184" i="33"/>
  <c r="O177" i="33"/>
  <c r="J74" i="33"/>
  <c r="H146" i="33"/>
  <c r="M163" i="33"/>
  <c r="N117" i="33"/>
  <c r="F45" i="33"/>
  <c r="G109" i="33"/>
  <c r="H109" i="33"/>
  <c r="C70" i="32"/>
  <c r="N65" i="32"/>
  <c r="N21" i="32" s="1"/>
  <c r="N9" i="32" s="1"/>
  <c r="I21" i="32"/>
  <c r="I9" i="32" s="1"/>
  <c r="F100" i="33"/>
  <c r="C36" i="32"/>
  <c r="K31" i="32"/>
  <c r="K21" i="32" s="1"/>
  <c r="K9" i="32" s="1"/>
  <c r="C155" i="33"/>
  <c r="C119" i="32"/>
  <c r="D117" i="32"/>
  <c r="C46" i="33"/>
  <c r="J163" i="33"/>
  <c r="N31" i="33"/>
  <c r="I154" i="33"/>
  <c r="F177" i="33"/>
  <c r="I184" i="33"/>
  <c r="L171" i="33"/>
  <c r="F39" i="33"/>
  <c r="I117" i="33"/>
  <c r="M23" i="33"/>
  <c r="F171" i="33"/>
  <c r="N87" i="33"/>
  <c r="K93" i="33"/>
  <c r="J87" i="33"/>
  <c r="N39" i="33"/>
  <c r="H177" i="33"/>
  <c r="C134" i="33"/>
  <c r="F11" i="33"/>
  <c r="C46" i="32"/>
  <c r="D45" i="32"/>
  <c r="C45" i="32" s="1"/>
  <c r="D133" i="32"/>
  <c r="C133" i="32" s="1"/>
  <c r="C134" i="32"/>
  <c r="C179" i="33"/>
  <c r="C29" i="32"/>
  <c r="E23" i="32"/>
  <c r="C175" i="33"/>
  <c r="I23" i="33"/>
  <c r="I58" i="33"/>
  <c r="K133" i="33"/>
  <c r="F31" i="33"/>
  <c r="M139" i="33"/>
  <c r="N177" i="33"/>
  <c r="G126" i="33"/>
  <c r="N93" i="33"/>
  <c r="M177" i="33"/>
  <c r="H100" i="33"/>
  <c r="C168" i="32"/>
  <c r="L163" i="32"/>
  <c r="L21" i="32" s="1"/>
  <c r="L9" i="32" s="1"/>
  <c r="M117" i="33"/>
  <c r="N146" i="33"/>
  <c r="J31" i="33"/>
  <c r="N65" i="33"/>
  <c r="K74" i="33"/>
  <c r="I80" i="33"/>
  <c r="O65" i="33"/>
  <c r="I171" i="33"/>
  <c r="F184" i="33"/>
  <c r="L87" i="33"/>
  <c r="C140" i="32"/>
  <c r="D139" i="32"/>
  <c r="C139" i="32" s="1"/>
  <c r="D93" i="32"/>
  <c r="C94" i="32"/>
  <c r="N163" i="33"/>
  <c r="K39" i="33"/>
  <c r="N126" i="33"/>
  <c r="O163" i="33"/>
  <c r="M109" i="33"/>
  <c r="N184" i="33"/>
  <c r="K100" i="33"/>
  <c r="N74" i="33"/>
  <c r="K87" i="33"/>
  <c r="J58" i="33"/>
  <c r="L45" i="33"/>
  <c r="H126" i="33"/>
  <c r="H117" i="33"/>
  <c r="M171" i="33"/>
  <c r="C95" i="32"/>
  <c r="F93" i="32"/>
  <c r="J146" i="33"/>
  <c r="K80" i="33"/>
  <c r="H23" i="33"/>
  <c r="N154" i="33"/>
  <c r="D11" i="32"/>
  <c r="C12" i="32"/>
  <c r="C83" i="33"/>
  <c r="D163" i="32"/>
  <c r="C164" i="32"/>
  <c r="K117" i="33"/>
  <c r="O23" i="33"/>
  <c r="L93" i="33"/>
  <c r="L74" i="33"/>
  <c r="I31" i="33"/>
  <c r="M39" i="33"/>
  <c r="L133" i="33"/>
  <c r="I93" i="33"/>
  <c r="O45" i="33"/>
  <c r="E65" i="33"/>
  <c r="O139" i="33"/>
  <c r="M93" i="33"/>
  <c r="M146" i="33"/>
  <c r="M133" i="33"/>
  <c r="O100" i="33"/>
  <c r="M31" i="33"/>
  <c r="G93" i="33"/>
  <c r="K58" i="33"/>
  <c r="I139" i="33"/>
  <c r="E80" i="33"/>
  <c r="J21" i="32"/>
  <c r="J9" i="32" s="1"/>
  <c r="C107" i="33"/>
  <c r="D177" i="32"/>
  <c r="C178" i="32"/>
  <c r="C70" i="33"/>
  <c r="C66" i="32"/>
  <c r="D65" i="32"/>
  <c r="E74" i="33"/>
  <c r="F80" i="33"/>
  <c r="G139" i="33"/>
  <c r="H139" i="33"/>
  <c r="E117" i="33"/>
  <c r="O117" i="33"/>
  <c r="H171" i="33"/>
  <c r="M100" i="33"/>
  <c r="J177" i="33"/>
  <c r="F117" i="33"/>
  <c r="M65" i="33"/>
  <c r="K146" i="33"/>
  <c r="K23" i="33"/>
  <c r="C158" i="32"/>
  <c r="E154" i="32"/>
  <c r="N109" i="33"/>
  <c r="H31" i="33"/>
  <c r="C82" i="33"/>
  <c r="F171" i="32"/>
  <c r="C172" i="32"/>
  <c r="J133" i="33"/>
  <c r="C188" i="33"/>
  <c r="C180" i="33"/>
  <c r="H65" i="33"/>
  <c r="L109" i="33"/>
  <c r="J154" i="33"/>
  <c r="G177" i="33"/>
  <c r="E58" i="33"/>
  <c r="G163" i="33"/>
  <c r="I87" i="33"/>
  <c r="O184" i="33"/>
  <c r="O58" i="33"/>
  <c r="N23" i="33"/>
  <c r="K45" i="33"/>
  <c r="J45" i="33"/>
  <c r="J65" i="33"/>
  <c r="H184" i="33"/>
  <c r="G133" i="33"/>
  <c r="I109" i="33"/>
  <c r="E154" i="33"/>
  <c r="L100" i="33"/>
  <c r="J109" i="33"/>
  <c r="G21" i="32"/>
  <c r="G9" i="32" s="1"/>
  <c r="C114" i="32"/>
  <c r="K109" i="33"/>
  <c r="F65" i="33"/>
  <c r="C166" i="32"/>
  <c r="E163" i="32"/>
  <c r="M154" i="33"/>
  <c r="C14" i="32"/>
  <c r="C75" i="32"/>
  <c r="D74" i="32"/>
  <c r="C74" i="32" s="1"/>
  <c r="D100" i="32"/>
  <c r="C100" i="32" s="1"/>
  <c r="C101" i="32"/>
  <c r="H154" i="33"/>
  <c r="M126" i="33"/>
  <c r="E126" i="33"/>
  <c r="K163" i="33"/>
  <c r="N58" i="33"/>
  <c r="O171" i="33"/>
  <c r="K126" i="33"/>
  <c r="J93" i="33"/>
  <c r="L126" i="33"/>
  <c r="I126" i="33"/>
  <c r="C91" i="32"/>
  <c r="E87" i="32"/>
  <c r="F139" i="33"/>
  <c r="G87" i="33"/>
  <c r="H80" i="33"/>
  <c r="K177" i="33"/>
  <c r="M21" i="32"/>
  <c r="M9" i="32" s="1"/>
  <c r="O21" i="32"/>
  <c r="O9" i="32" s="1"/>
  <c r="C49" i="33"/>
  <c r="H39" i="33"/>
  <c r="G65" i="33"/>
  <c r="C27" i="33"/>
  <c r="C152" i="33"/>
  <c r="F154" i="33"/>
  <c r="F23" i="33"/>
  <c r="N11" i="33"/>
  <c r="C166" i="33"/>
  <c r="C103" i="33"/>
  <c r="C90" i="33"/>
  <c r="C56" i="33"/>
  <c r="C186" i="33"/>
  <c r="E109" i="33"/>
  <c r="C189" i="33"/>
  <c r="C174" i="33"/>
  <c r="E31" i="33"/>
  <c r="K11" i="33"/>
  <c r="F126" i="33"/>
  <c r="C36" i="33"/>
  <c r="C120" i="33"/>
  <c r="G58" i="33"/>
  <c r="E11" i="33"/>
  <c r="C75" i="33"/>
  <c r="G117" i="33"/>
  <c r="C161" i="33"/>
  <c r="C67" i="33"/>
  <c r="C71" i="33"/>
  <c r="I11" i="33"/>
  <c r="C151" i="33"/>
  <c r="C52" i="33"/>
  <c r="C16" i="33"/>
  <c r="C121" i="33"/>
  <c r="L11" i="33"/>
  <c r="C76" i="33"/>
  <c r="C54" i="33"/>
  <c r="C181" i="33"/>
  <c r="C112" i="33"/>
  <c r="C97" i="33"/>
  <c r="C141" i="33"/>
  <c r="C63" i="33"/>
  <c r="C157" i="33"/>
  <c r="C104" i="33"/>
  <c r="C122" i="33"/>
  <c r="C150" i="33"/>
  <c r="C114" i="33"/>
  <c r="C128" i="33"/>
  <c r="C169" i="33"/>
  <c r="C130" i="33"/>
  <c r="C41" i="33"/>
  <c r="C119" i="33"/>
  <c r="C43" i="33"/>
  <c r="C142" i="33"/>
  <c r="C19" i="33"/>
  <c r="C77" i="33"/>
  <c r="C18" i="33"/>
  <c r="C89" i="33"/>
  <c r="G11" i="33"/>
  <c r="C29" i="33"/>
  <c r="C69" i="33"/>
  <c r="C159" i="33"/>
  <c r="C143" i="33"/>
  <c r="C144" i="33"/>
  <c r="C51" i="33"/>
  <c r="C113" i="33"/>
  <c r="C137" i="33"/>
  <c r="C42" i="33"/>
  <c r="C187" i="33"/>
  <c r="C129" i="33"/>
  <c r="C136" i="33"/>
  <c r="C96" i="33"/>
  <c r="C91" i="33"/>
  <c r="C85" i="33"/>
  <c r="C68" i="33"/>
  <c r="C35" i="33"/>
  <c r="C115" i="33"/>
  <c r="O11" i="33"/>
  <c r="C26" i="33"/>
  <c r="C53" i="33"/>
  <c r="C168" i="33"/>
  <c r="C17" i="33"/>
  <c r="C48" i="33"/>
  <c r="C28" i="33"/>
  <c r="C15" i="33"/>
  <c r="C124" i="33"/>
  <c r="C95" i="33"/>
  <c r="C78" i="33"/>
  <c r="C55" i="33"/>
  <c r="C106" i="33"/>
  <c r="C98" i="33"/>
  <c r="C111" i="33"/>
  <c r="C37" i="33"/>
  <c r="C182" i="33"/>
  <c r="M11" i="33"/>
  <c r="C33" i="33"/>
  <c r="C50" i="33"/>
  <c r="C80" i="32" l="1"/>
  <c r="F21" i="32"/>
  <c r="F9" i="32" s="1"/>
  <c r="F15" i="29" s="1"/>
  <c r="C163" i="32"/>
  <c r="G31" i="9" s="1"/>
  <c r="C60" i="33"/>
  <c r="C62" i="33"/>
  <c r="H58" i="33"/>
  <c r="C65" i="32"/>
  <c r="D117" i="33"/>
  <c r="C117" i="33" s="1"/>
  <c r="H25" i="9" s="1"/>
  <c r="C118" i="33"/>
  <c r="C13" i="33"/>
  <c r="C31" i="32"/>
  <c r="G14" i="9" s="1"/>
  <c r="C160" i="33"/>
  <c r="C61" i="33"/>
  <c r="N21" i="33"/>
  <c r="N9" i="33" s="1"/>
  <c r="H21" i="32"/>
  <c r="H9" i="32" s="1"/>
  <c r="H15" i="29" s="1"/>
  <c r="C177" i="32"/>
  <c r="G33" i="9" s="1"/>
  <c r="M21" i="33"/>
  <c r="M9" i="33" s="1"/>
  <c r="C34" i="33"/>
  <c r="D58" i="33"/>
  <c r="C58" i="33" s="1"/>
  <c r="C59" i="33"/>
  <c r="D39" i="33"/>
  <c r="C39" i="33" s="1"/>
  <c r="L7" i="32"/>
  <c r="L15" i="29"/>
  <c r="C165" i="33"/>
  <c r="D163" i="33"/>
  <c r="D177" i="33"/>
  <c r="C177" i="33" s="1"/>
  <c r="C178" i="33"/>
  <c r="I74" i="33"/>
  <c r="I21" i="33" s="1"/>
  <c r="I9" i="33" s="1"/>
  <c r="G20" i="9"/>
  <c r="F7" i="32"/>
  <c r="C135" i="33"/>
  <c r="D133" i="33"/>
  <c r="C133" i="33" s="1"/>
  <c r="D31" i="33"/>
  <c r="C31" i="33" s="1"/>
  <c r="C32" i="33"/>
  <c r="C156" i="33"/>
  <c r="D154" i="33"/>
  <c r="E163" i="33"/>
  <c r="C167" i="33"/>
  <c r="C66" i="33"/>
  <c r="D65" i="33"/>
  <c r="C65" i="33" s="1"/>
  <c r="G27" i="9"/>
  <c r="G80" i="33"/>
  <c r="C81" i="33"/>
  <c r="F163" i="33"/>
  <c r="F21" i="33" s="1"/>
  <c r="F9" i="33" s="1"/>
  <c r="C23" i="32"/>
  <c r="D21" i="32"/>
  <c r="C88" i="33"/>
  <c r="D87" i="33"/>
  <c r="G100" i="33"/>
  <c r="C105" i="33"/>
  <c r="C94" i="33"/>
  <c r="D93" i="33"/>
  <c r="C93" i="33" s="1"/>
  <c r="C102" i="33"/>
  <c r="D100" i="33"/>
  <c r="E100" i="33"/>
  <c r="C101" i="33"/>
  <c r="C149" i="33"/>
  <c r="D146" i="33"/>
  <c r="G26" i="9"/>
  <c r="C25" i="33"/>
  <c r="D23" i="33"/>
  <c r="E171" i="33"/>
  <c r="C172" i="33"/>
  <c r="D80" i="33"/>
  <c r="N15" i="29"/>
  <c r="N7" i="32"/>
  <c r="I7" i="32"/>
  <c r="I15" i="29"/>
  <c r="E23" i="33"/>
  <c r="C24" i="33"/>
  <c r="O7" i="32"/>
  <c r="O15" i="29"/>
  <c r="E184" i="33"/>
  <c r="C110" i="33"/>
  <c r="J23" i="33"/>
  <c r="J21" i="33" s="1"/>
  <c r="J9" i="33" s="1"/>
  <c r="D139" i="33"/>
  <c r="C139" i="33" s="1"/>
  <c r="C140" i="33"/>
  <c r="D184" i="33"/>
  <c r="C185" i="33"/>
  <c r="E146" i="33"/>
  <c r="C148" i="33"/>
  <c r="C131" i="33"/>
  <c r="D109" i="33"/>
  <c r="C109" i="33" s="1"/>
  <c r="G28" i="9"/>
  <c r="C14" i="33"/>
  <c r="O146" i="33"/>
  <c r="O21" i="33" s="1"/>
  <c r="O9" i="33" s="1"/>
  <c r="C147" i="33"/>
  <c r="K21" i="33"/>
  <c r="K9" i="33" s="1"/>
  <c r="G15" i="9"/>
  <c r="H87" i="33"/>
  <c r="C47" i="33"/>
  <c r="D45" i="33"/>
  <c r="C127" i="33"/>
  <c r="D126" i="33"/>
  <c r="C126" i="33" s="1"/>
  <c r="D11" i="33"/>
  <c r="C12" i="33"/>
  <c r="G154" i="33"/>
  <c r="C158" i="33"/>
  <c r="M15" i="29"/>
  <c r="M7" i="32"/>
  <c r="G7" i="32"/>
  <c r="G15" i="29"/>
  <c r="C40" i="33"/>
  <c r="C173" i="33"/>
  <c r="D171" i="33"/>
  <c r="H45" i="33"/>
  <c r="L146" i="33"/>
  <c r="L21" i="33" s="1"/>
  <c r="L9" i="33" s="1"/>
  <c r="D74" i="33"/>
  <c r="C72" i="33"/>
  <c r="C93" i="32"/>
  <c r="K15" i="29"/>
  <c r="K7" i="32"/>
  <c r="C171" i="32"/>
  <c r="G16" i="9"/>
  <c r="C154" i="32"/>
  <c r="G18" i="9"/>
  <c r="C117" i="32"/>
  <c r="G29" i="9"/>
  <c r="G24" i="9"/>
  <c r="G19" i="9"/>
  <c r="C11" i="32"/>
  <c r="E21" i="32"/>
  <c r="E9" i="32" s="1"/>
  <c r="G34" i="9"/>
  <c r="G23" i="9"/>
  <c r="J7" i="32"/>
  <c r="J15" i="29"/>
  <c r="C87" i="32"/>
  <c r="H7" i="32" l="1"/>
  <c r="G21" i="33"/>
  <c r="G9" i="33" s="1"/>
  <c r="G16" i="29" s="1"/>
  <c r="C184" i="33"/>
  <c r="C21" i="32"/>
  <c r="C80" i="33"/>
  <c r="L16" i="29"/>
  <c r="L7" i="33"/>
  <c r="K7" i="33"/>
  <c r="K16" i="29"/>
  <c r="I16" i="29"/>
  <c r="I7" i="33"/>
  <c r="M16" i="29"/>
  <c r="M7" i="33"/>
  <c r="F16" i="29"/>
  <c r="F7" i="33"/>
  <c r="H27" i="9"/>
  <c r="H18" i="9"/>
  <c r="H28" i="9"/>
  <c r="C171" i="33"/>
  <c r="G11" i="9"/>
  <c r="C163" i="33"/>
  <c r="C74" i="33"/>
  <c r="H26" i="9"/>
  <c r="H33" i="9"/>
  <c r="D9" i="32"/>
  <c r="G30" i="9"/>
  <c r="H15" i="9"/>
  <c r="H21" i="33"/>
  <c r="H9" i="33" s="1"/>
  <c r="J7" i="33"/>
  <c r="J16" i="29"/>
  <c r="C154" i="33"/>
  <c r="G21" i="9"/>
  <c r="C100" i="33"/>
  <c r="H22" i="9"/>
  <c r="N16" i="29"/>
  <c r="N7" i="33"/>
  <c r="C146" i="33"/>
  <c r="C87" i="33"/>
  <c r="H17" i="9"/>
  <c r="G13" i="9"/>
  <c r="G22" i="9"/>
  <c r="G25" i="9"/>
  <c r="H24" i="9"/>
  <c r="D21" i="33"/>
  <c r="D9" i="33" s="1"/>
  <c r="C23" i="33"/>
  <c r="H14" i="9"/>
  <c r="C11" i="33"/>
  <c r="O16" i="29"/>
  <c r="O7" i="33"/>
  <c r="E15" i="29"/>
  <c r="E7" i="32"/>
  <c r="G32" i="9"/>
  <c r="C45" i="33"/>
  <c r="H34" i="9"/>
  <c r="E21" i="33"/>
  <c r="E9" i="33" s="1"/>
  <c r="G7" i="33" l="1"/>
  <c r="H20" i="9"/>
  <c r="D16" i="29"/>
  <c r="D7" i="33"/>
  <c r="C9" i="33"/>
  <c r="H11" i="9"/>
  <c r="H13" i="9"/>
  <c r="C21" i="33"/>
  <c r="G12" i="9"/>
  <c r="G9" i="9" s="1"/>
  <c r="G7" i="9" s="1"/>
  <c r="H7" i="33"/>
  <c r="H16" i="29"/>
  <c r="E16" i="29"/>
  <c r="E7" i="33"/>
  <c r="H16" i="9"/>
  <c r="H32" i="9"/>
  <c r="H29" i="9"/>
  <c r="H31" i="9"/>
  <c r="H19" i="9"/>
  <c r="H21" i="9"/>
  <c r="H23" i="9"/>
  <c r="H30" i="9"/>
  <c r="D15" i="29"/>
  <c r="C15" i="29" s="1"/>
  <c r="C9" i="32"/>
  <c r="D7" i="32"/>
  <c r="C7" i="33" l="1"/>
  <c r="H12" i="9"/>
  <c r="H9" i="9" s="1"/>
  <c r="H7" i="9" s="1"/>
  <c r="C16" i="29"/>
  <c r="C7" i="32"/>
  <c r="I80" i="31" l="1"/>
  <c r="O184" i="31"/>
  <c r="O163" i="31"/>
  <c r="O146" i="31"/>
  <c r="O133" i="31"/>
  <c r="O117" i="31"/>
  <c r="O100" i="31"/>
  <c r="O87" i="31"/>
  <c r="O80" i="31"/>
  <c r="O65" i="31"/>
  <c r="O39" i="31"/>
  <c r="O23" i="31"/>
  <c r="O31" i="31" l="1"/>
  <c r="O177" i="31"/>
  <c r="O11" i="31"/>
  <c r="O154" i="31"/>
  <c r="O139" i="31"/>
  <c r="O171" i="31"/>
  <c r="O58" i="31"/>
  <c r="O74" i="31"/>
  <c r="O45" i="31"/>
  <c r="O93" i="31"/>
  <c r="O109" i="31"/>
  <c r="O126" i="31"/>
  <c r="I74" i="31"/>
  <c r="I93" i="31"/>
  <c r="O21" i="31" l="1"/>
  <c r="O9" i="31" s="1"/>
  <c r="O7" i="31" l="1"/>
  <c r="O14" i="29"/>
  <c r="O169" i="34" l="1"/>
  <c r="O51" i="34" l="1"/>
  <c r="I71" i="34"/>
  <c r="O85" i="34"/>
  <c r="O179" i="34"/>
  <c r="O135" i="34"/>
  <c r="I82" i="34"/>
  <c r="O61" i="34"/>
  <c r="O19" i="34"/>
  <c r="O72" i="34"/>
  <c r="I112" i="34"/>
  <c r="I15" i="34"/>
  <c r="O89" i="34"/>
  <c r="I97" i="34"/>
  <c r="O29" i="34"/>
  <c r="I85" i="34"/>
  <c r="I84" i="34"/>
  <c r="O152" i="34"/>
  <c r="I60" i="34"/>
  <c r="O42" i="34"/>
  <c r="O113" i="34"/>
  <c r="O187" i="34"/>
  <c r="O159" i="34"/>
  <c r="O105" i="34"/>
  <c r="O175" i="34"/>
  <c r="I16" i="34"/>
  <c r="O36" i="34"/>
  <c r="O161" i="34"/>
  <c r="O124" i="34"/>
  <c r="I123" i="34"/>
  <c r="O107" i="34"/>
  <c r="O158" i="34"/>
  <c r="I105" i="34"/>
  <c r="O122" i="34"/>
  <c r="I62" i="34"/>
  <c r="O14" i="34"/>
  <c r="O77" i="34"/>
  <c r="O69" i="34"/>
  <c r="O121" i="34"/>
  <c r="O62" i="34"/>
  <c r="O35" i="34"/>
  <c r="I18" i="34"/>
  <c r="O60" i="34"/>
  <c r="O143" i="34"/>
  <c r="I113" i="34"/>
  <c r="O130" i="34"/>
  <c r="O71" i="34"/>
  <c r="O123" i="34"/>
  <c r="I98" i="34"/>
  <c r="O129" i="34"/>
  <c r="O84" i="34"/>
  <c r="O28" i="34"/>
  <c r="I107" i="34"/>
  <c r="I181" i="34"/>
  <c r="O106" i="34"/>
  <c r="O142" i="34"/>
  <c r="O137" i="34"/>
  <c r="O16" i="34"/>
  <c r="O53" i="34"/>
  <c r="I180" i="34"/>
  <c r="I189" i="34"/>
  <c r="I187" i="34"/>
  <c r="O63" i="34"/>
  <c r="O76" i="34"/>
  <c r="I90" i="34"/>
  <c r="O102" i="34"/>
  <c r="I168" i="34"/>
  <c r="I119" i="34"/>
  <c r="I14" i="34"/>
  <c r="O33" i="34"/>
  <c r="O78" i="34"/>
  <c r="O83" i="34"/>
  <c r="O56" i="34"/>
  <c r="O15" i="34"/>
  <c r="I52" i="34"/>
  <c r="O120" i="34"/>
  <c r="I95" i="34"/>
  <c r="I104" i="34"/>
  <c r="O13" i="34"/>
  <c r="O144" i="34"/>
  <c r="O112" i="34"/>
  <c r="O37" i="34"/>
  <c r="O115" i="34"/>
  <c r="I103" i="34"/>
  <c r="O17" i="34"/>
  <c r="O48" i="34"/>
  <c r="O104" i="34"/>
  <c r="O18" i="34"/>
  <c r="I165" i="34"/>
  <c r="O180" i="34"/>
  <c r="O98" i="34"/>
  <c r="O166" i="34"/>
  <c r="I61" i="34"/>
  <c r="I91" i="34"/>
  <c r="O96" i="34"/>
  <c r="O27" i="34"/>
  <c r="I106" i="34"/>
  <c r="O95" i="34"/>
  <c r="O173" i="34"/>
  <c r="I13" i="34"/>
  <c r="I53" i="34"/>
  <c r="O43" i="34"/>
  <c r="I76" i="34"/>
  <c r="O160" i="34"/>
  <c r="I72" i="34"/>
  <c r="O52" i="34"/>
  <c r="O150" i="34"/>
  <c r="O128" i="34"/>
  <c r="O47" i="34"/>
  <c r="O182" i="34"/>
  <c r="I49" i="34"/>
  <c r="I135" i="34"/>
  <c r="O82" i="34"/>
  <c r="O165" i="34"/>
  <c r="O119" i="34"/>
  <c r="O186" i="34"/>
  <c r="O90" i="34"/>
  <c r="O50" i="34"/>
  <c r="I69" i="34"/>
  <c r="O91" i="34"/>
  <c r="O148" i="34"/>
  <c r="O26" i="34"/>
  <c r="I96" i="34"/>
  <c r="O151" i="34"/>
  <c r="O156" i="34"/>
  <c r="O174" i="34"/>
  <c r="O49" i="34"/>
  <c r="O149" i="34"/>
  <c r="I166" i="34"/>
  <c r="I77" i="34"/>
  <c r="O70" i="34"/>
  <c r="O68" i="34"/>
  <c r="O131" i="34"/>
  <c r="I56" i="34"/>
  <c r="O114" i="34"/>
  <c r="O111" i="34"/>
  <c r="O67" i="34"/>
  <c r="I83" i="34"/>
  <c r="O97" i="34"/>
  <c r="O181" i="34"/>
  <c r="I63" i="34"/>
  <c r="O25" i="34"/>
  <c r="O55" i="34"/>
  <c r="I51" i="34"/>
  <c r="O189" i="34"/>
  <c r="O141" i="34"/>
  <c r="I78" i="34"/>
  <c r="O188" i="34"/>
  <c r="O54" i="34"/>
  <c r="O41" i="34"/>
  <c r="O136" i="34"/>
  <c r="O167" i="34"/>
  <c r="O103" i="34"/>
  <c r="I67" i="34"/>
  <c r="O34" i="34"/>
  <c r="I141" i="34"/>
  <c r="O157" i="34"/>
  <c r="O168" i="34"/>
  <c r="J87" i="24" l="1"/>
  <c r="L154" i="24"/>
  <c r="G87" i="24"/>
  <c r="M163" i="24"/>
  <c r="K74" i="24"/>
  <c r="G139" i="24"/>
  <c r="L39" i="24"/>
  <c r="K139" i="24"/>
  <c r="E87" i="24"/>
  <c r="F31" i="24"/>
  <c r="L87" i="24"/>
  <c r="M146" i="24"/>
  <c r="K154" i="24"/>
  <c r="I87" i="24"/>
  <c r="I88" i="34"/>
  <c r="J184" i="24"/>
  <c r="F171" i="24"/>
  <c r="K39" i="24"/>
  <c r="H93" i="24"/>
  <c r="H126" i="24"/>
  <c r="O80" i="24"/>
  <c r="O81" i="34"/>
  <c r="O80" i="34" s="1"/>
  <c r="H39" i="24"/>
  <c r="E58" i="24"/>
  <c r="G80" i="24"/>
  <c r="M65" i="24"/>
  <c r="L65" i="24"/>
  <c r="E139" i="24"/>
  <c r="H80" i="24"/>
  <c r="N58" i="24"/>
  <c r="M177" i="24"/>
  <c r="M39" i="24"/>
  <c r="F133" i="24"/>
  <c r="M31" i="24"/>
  <c r="K184" i="24"/>
  <c r="G163" i="24"/>
  <c r="J139" i="24"/>
  <c r="J126" i="24"/>
  <c r="L177" i="24"/>
  <c r="K117" i="24"/>
  <c r="G146" i="24"/>
  <c r="I117" i="24"/>
  <c r="J93" i="24"/>
  <c r="N126" i="24"/>
  <c r="N74" i="24"/>
  <c r="E39" i="24"/>
  <c r="F45" i="24"/>
  <c r="H87" i="24"/>
  <c r="I39" i="24"/>
  <c r="N80" i="24"/>
  <c r="F80" i="24"/>
  <c r="O59" i="34"/>
  <c r="O58" i="34" s="1"/>
  <c r="O58" i="24"/>
  <c r="L31" i="24"/>
  <c r="H184" i="24"/>
  <c r="I23" i="24"/>
  <c r="I139" i="24"/>
  <c r="H11" i="24"/>
  <c r="F23" i="24"/>
  <c r="K133" i="24"/>
  <c r="J171" i="24"/>
  <c r="M139" i="24"/>
  <c r="E126" i="24"/>
  <c r="K100" i="24"/>
  <c r="M184" i="24"/>
  <c r="L109" i="24"/>
  <c r="G100" i="24"/>
  <c r="J163" i="24"/>
  <c r="G184" i="24"/>
  <c r="J31" i="24"/>
  <c r="K171" i="24"/>
  <c r="I31" i="24"/>
  <c r="G74" i="24"/>
  <c r="I163" i="24"/>
  <c r="H58" i="24"/>
  <c r="E133" i="24"/>
  <c r="M58" i="24"/>
  <c r="M23" i="24"/>
  <c r="J100" i="24"/>
  <c r="G93" i="24"/>
  <c r="L80" i="24"/>
  <c r="L139" i="24"/>
  <c r="M109" i="24"/>
  <c r="K177" i="24"/>
  <c r="E109" i="24"/>
  <c r="F74" i="24"/>
  <c r="H31" i="24"/>
  <c r="K87" i="24"/>
  <c r="G177" i="24"/>
  <c r="F65" i="24"/>
  <c r="J133" i="24"/>
  <c r="L93" i="24"/>
  <c r="E146" i="24"/>
  <c r="I171" i="24"/>
  <c r="N87" i="24"/>
  <c r="L23" i="24"/>
  <c r="E31" i="24"/>
  <c r="N65" i="24"/>
  <c r="E65" i="24"/>
  <c r="M100" i="24"/>
  <c r="K80" i="24"/>
  <c r="E171" i="24"/>
  <c r="L45" i="24"/>
  <c r="H45" i="24"/>
  <c r="I154" i="24"/>
  <c r="L184" i="24"/>
  <c r="G31" i="24"/>
  <c r="O66" i="34"/>
  <c r="O65" i="34" s="1"/>
  <c r="O65" i="24"/>
  <c r="G45" i="24"/>
  <c r="I66" i="34"/>
  <c r="I65" i="24"/>
  <c r="E23" i="24"/>
  <c r="K65" i="24"/>
  <c r="N45" i="24"/>
  <c r="G171" i="24"/>
  <c r="J80" i="24"/>
  <c r="F184" i="24"/>
  <c r="K146" i="24"/>
  <c r="I133" i="24"/>
  <c r="O100" i="24"/>
  <c r="O101" i="34"/>
  <c r="O100" i="34" s="1"/>
  <c r="O118" i="34"/>
  <c r="O117" i="34" s="1"/>
  <c r="O117" i="24"/>
  <c r="E177" i="24"/>
  <c r="N139" i="24"/>
  <c r="M171" i="24"/>
  <c r="E100" i="24"/>
  <c r="J154" i="24"/>
  <c r="F100" i="24"/>
  <c r="H171" i="24"/>
  <c r="K109" i="24"/>
  <c r="L163" i="24"/>
  <c r="N163" i="24"/>
  <c r="O87" i="24"/>
  <c r="O88" i="34"/>
  <c r="O87" i="34" s="1"/>
  <c r="H177" i="24"/>
  <c r="J58" i="24"/>
  <c r="H74" i="24"/>
  <c r="J117" i="24"/>
  <c r="E154" i="24"/>
  <c r="M80" i="24"/>
  <c r="I146" i="24"/>
  <c r="F109" i="24"/>
  <c r="L58" i="24"/>
  <c r="O177" i="24"/>
  <c r="O178" i="34"/>
  <c r="O177" i="34" s="1"/>
  <c r="G154" i="24"/>
  <c r="G133" i="24"/>
  <c r="E184" i="24"/>
  <c r="G109" i="24"/>
  <c r="F154" i="24"/>
  <c r="I45" i="24"/>
  <c r="L126" i="24"/>
  <c r="I94" i="34"/>
  <c r="I93" i="34" s="1"/>
  <c r="I93" i="24"/>
  <c r="E163" i="24"/>
  <c r="M45" i="24"/>
  <c r="F39" i="24"/>
  <c r="M93" i="24"/>
  <c r="O40" i="34"/>
  <c r="O39" i="34" s="1"/>
  <c r="O39" i="24"/>
  <c r="O32" i="34"/>
  <c r="O31" i="34" s="1"/>
  <c r="O31" i="24"/>
  <c r="O134" i="34"/>
  <c r="O133" i="34" s="1"/>
  <c r="O133" i="24"/>
  <c r="F163" i="24"/>
  <c r="H146" i="24"/>
  <c r="L100" i="24"/>
  <c r="E80" i="24"/>
  <c r="M126" i="24"/>
  <c r="N93" i="24"/>
  <c r="O163" i="24"/>
  <c r="O164" i="34"/>
  <c r="O163" i="34" s="1"/>
  <c r="O45" i="24"/>
  <c r="O46" i="34"/>
  <c r="O45" i="34" s="1"/>
  <c r="N154" i="24"/>
  <c r="F58" i="24"/>
  <c r="N100" i="24"/>
  <c r="K31" i="24"/>
  <c r="J45" i="24"/>
  <c r="L117" i="24"/>
  <c r="E93" i="24"/>
  <c r="C61" i="24"/>
  <c r="J146" i="24"/>
  <c r="H163" i="24"/>
  <c r="N171" i="24"/>
  <c r="H139" i="24"/>
  <c r="N23" i="24"/>
  <c r="E117" i="24"/>
  <c r="I100" i="24"/>
  <c r="I126" i="24"/>
  <c r="I127" i="34"/>
  <c r="G23" i="24"/>
  <c r="H100" i="24"/>
  <c r="L171" i="24"/>
  <c r="K58" i="24"/>
  <c r="M154" i="24"/>
  <c r="M11" i="24"/>
  <c r="F117" i="24"/>
  <c r="J74" i="24"/>
  <c r="M133" i="24"/>
  <c r="I177" i="24"/>
  <c r="E45" i="24"/>
  <c r="K163" i="24"/>
  <c r="H154" i="24"/>
  <c r="L133" i="24"/>
  <c r="N31" i="24"/>
  <c r="O126" i="24"/>
  <c r="O127" i="34"/>
  <c r="O126" i="34" s="1"/>
  <c r="F146" i="24"/>
  <c r="N146" i="24"/>
  <c r="I74" i="24"/>
  <c r="I75" i="34"/>
  <c r="I74" i="34" s="1"/>
  <c r="H23" i="24"/>
  <c r="J65" i="24"/>
  <c r="N184" i="24"/>
  <c r="O24" i="34"/>
  <c r="O23" i="34" s="1"/>
  <c r="O23" i="24"/>
  <c r="O155" i="34"/>
  <c r="O154" i="34" s="1"/>
  <c r="O154" i="24"/>
  <c r="G58" i="24"/>
  <c r="O139" i="24"/>
  <c r="O140" i="34"/>
  <c r="O139" i="34" s="1"/>
  <c r="M87" i="24"/>
  <c r="I109" i="24"/>
  <c r="I110" i="34"/>
  <c r="F87" i="24"/>
  <c r="E74" i="24"/>
  <c r="F177" i="24"/>
  <c r="I58" i="24"/>
  <c r="F139" i="24"/>
  <c r="J109" i="24"/>
  <c r="G65" i="24"/>
  <c r="F126" i="24"/>
  <c r="L146" i="24"/>
  <c r="G39" i="24"/>
  <c r="O146" i="24"/>
  <c r="O147" i="34"/>
  <c r="O146" i="34" s="1"/>
  <c r="H117" i="24"/>
  <c r="N177" i="24"/>
  <c r="K45" i="24"/>
  <c r="F93" i="24"/>
  <c r="N133" i="24"/>
  <c r="J23" i="24"/>
  <c r="G126" i="24"/>
  <c r="O75" i="34"/>
  <c r="O74" i="34" s="1"/>
  <c r="O74" i="24"/>
  <c r="J177" i="24"/>
  <c r="N117" i="24"/>
  <c r="M74" i="24"/>
  <c r="M117" i="24"/>
  <c r="K93" i="24"/>
  <c r="O185" i="34"/>
  <c r="O184" i="34" s="1"/>
  <c r="O184" i="24"/>
  <c r="L74" i="24"/>
  <c r="O109" i="24"/>
  <c r="O110" i="34"/>
  <c r="O109" i="34" s="1"/>
  <c r="H133" i="24"/>
  <c r="J39" i="24"/>
  <c r="H65" i="24"/>
  <c r="O171" i="24"/>
  <c r="O172" i="34"/>
  <c r="O171" i="34" s="1"/>
  <c r="K126" i="24"/>
  <c r="O93" i="24"/>
  <c r="O94" i="34"/>
  <c r="O93" i="34" s="1"/>
  <c r="K23" i="24"/>
  <c r="I184" i="24"/>
  <c r="N109" i="24"/>
  <c r="G117" i="24"/>
  <c r="N39" i="24"/>
  <c r="C111" i="24"/>
  <c r="J11" i="24"/>
  <c r="C89" i="24" l="1"/>
  <c r="L11" i="24"/>
  <c r="D177" i="24"/>
  <c r="C177" i="24" s="1"/>
  <c r="C178" i="24"/>
  <c r="C84" i="24"/>
  <c r="D184" i="24"/>
  <c r="C184" i="24" s="1"/>
  <c r="C185" i="24"/>
  <c r="C91" i="24"/>
  <c r="C142" i="24"/>
  <c r="C63" i="24"/>
  <c r="N21" i="24"/>
  <c r="C161" i="24"/>
  <c r="C173" i="24"/>
  <c r="D171" i="24"/>
  <c r="C171" i="24" s="1"/>
  <c r="C172" i="24"/>
  <c r="C182" i="24"/>
  <c r="C166" i="24"/>
  <c r="C135" i="24"/>
  <c r="C15" i="24"/>
  <c r="C29" i="24"/>
  <c r="C94" i="24"/>
  <c r="D93" i="24"/>
  <c r="C93" i="24" s="1"/>
  <c r="C62" i="24"/>
  <c r="C181" i="24"/>
  <c r="C18" i="24"/>
  <c r="O12" i="34"/>
  <c r="O11" i="34" s="1"/>
  <c r="O11" i="24"/>
  <c r="C168" i="24"/>
  <c r="C130" i="24"/>
  <c r="C72" i="24"/>
  <c r="N11" i="24"/>
  <c r="C24" i="24"/>
  <c r="D23" i="24"/>
  <c r="C144" i="24"/>
  <c r="C85" i="24"/>
  <c r="C52" i="24"/>
  <c r="C83" i="24"/>
  <c r="C105" i="24"/>
  <c r="C122" i="24"/>
  <c r="D109" i="24"/>
  <c r="C110" i="24"/>
  <c r="C160" i="24"/>
  <c r="D139" i="24"/>
  <c r="C139" i="24" s="1"/>
  <c r="C140" i="24"/>
  <c r="D39" i="24"/>
  <c r="C39" i="24" s="1"/>
  <c r="C40" i="24"/>
  <c r="C149" i="24"/>
  <c r="K11" i="24"/>
  <c r="C27" i="24"/>
  <c r="O21" i="34"/>
  <c r="H109" i="24"/>
  <c r="H21" i="24" s="1"/>
  <c r="H9" i="24" s="1"/>
  <c r="E21" i="24"/>
  <c r="C68" i="24"/>
  <c r="C137" i="24"/>
  <c r="C148" i="24"/>
  <c r="C124" i="24"/>
  <c r="C96" i="24"/>
  <c r="C28" i="24"/>
  <c r="C16" i="24"/>
  <c r="C150" i="24"/>
  <c r="C129" i="24"/>
  <c r="C67" i="24"/>
  <c r="C88" i="24"/>
  <c r="D87" i="24"/>
  <c r="C87" i="24" s="1"/>
  <c r="C107" i="24"/>
  <c r="C17" i="24"/>
  <c r="L21" i="24"/>
  <c r="C188" i="24"/>
  <c r="C41" i="24"/>
  <c r="C77" i="24"/>
  <c r="C165" i="24"/>
  <c r="M21" i="24"/>
  <c r="M9" i="24" s="1"/>
  <c r="C47" i="24"/>
  <c r="C101" i="24"/>
  <c r="D100" i="24"/>
  <c r="C100" i="24" s="1"/>
  <c r="C49" i="24"/>
  <c r="C26" i="24"/>
  <c r="C50" i="24"/>
  <c r="C187" i="24"/>
  <c r="C76" i="24"/>
  <c r="D117" i="24"/>
  <c r="C117" i="24" s="1"/>
  <c r="C118" i="24"/>
  <c r="C119" i="24"/>
  <c r="C42" i="24"/>
  <c r="C97" i="24"/>
  <c r="C134" i="24"/>
  <c r="D133" i="24"/>
  <c r="C133" i="24" s="1"/>
  <c r="C98" i="24"/>
  <c r="D11" i="24"/>
  <c r="C12" i="24"/>
  <c r="C48" i="24"/>
  <c r="C71" i="24"/>
  <c r="C121" i="24"/>
  <c r="C156" i="24"/>
  <c r="C55" i="24"/>
  <c r="C35" i="24"/>
  <c r="C95" i="24"/>
  <c r="C33" i="24"/>
  <c r="C159" i="24"/>
  <c r="C175" i="24"/>
  <c r="C136" i="24"/>
  <c r="C123" i="24"/>
  <c r="C75" i="24"/>
  <c r="D74" i="24"/>
  <c r="C74" i="24" s="1"/>
  <c r="C112" i="24"/>
  <c r="E11" i="24"/>
  <c r="C13" i="24"/>
  <c r="C90" i="24"/>
  <c r="C151" i="24"/>
  <c r="C53" i="24"/>
  <c r="C66" i="24"/>
  <c r="D65" i="24"/>
  <c r="C65" i="24" s="1"/>
  <c r="C167" i="24"/>
  <c r="C164" i="24"/>
  <c r="D163" i="24"/>
  <c r="C163" i="24" s="1"/>
  <c r="G21" i="24"/>
  <c r="C54" i="24"/>
  <c r="C43" i="24"/>
  <c r="D45" i="24"/>
  <c r="C45" i="24" s="1"/>
  <c r="C46" i="24"/>
  <c r="C78" i="24"/>
  <c r="C56" i="24"/>
  <c r="C113" i="24"/>
  <c r="C102" i="24"/>
  <c r="C179" i="24"/>
  <c r="F11" i="24"/>
  <c r="C69" i="24"/>
  <c r="C114" i="24"/>
  <c r="J21" i="24"/>
  <c r="J9" i="24" s="1"/>
  <c r="C120" i="24"/>
  <c r="D126" i="24"/>
  <c r="C126" i="24" s="1"/>
  <c r="C127" i="24"/>
  <c r="G11" i="24"/>
  <c r="C106" i="24"/>
  <c r="D80" i="24"/>
  <c r="C25" i="24"/>
  <c r="C143" i="24"/>
  <c r="C37" i="24"/>
  <c r="C128" i="24"/>
  <c r="D31" i="24"/>
  <c r="C31" i="24" s="1"/>
  <c r="C32" i="24"/>
  <c r="C51" i="24"/>
  <c r="C180" i="24"/>
  <c r="C70" i="24"/>
  <c r="C131" i="24"/>
  <c r="C152" i="24"/>
  <c r="C82" i="24"/>
  <c r="C14" i="24"/>
  <c r="C157" i="24"/>
  <c r="C158" i="24"/>
  <c r="C19" i="24"/>
  <c r="C147" i="24"/>
  <c r="D146" i="24"/>
  <c r="C146" i="24" s="1"/>
  <c r="C36" i="24"/>
  <c r="F21" i="24"/>
  <c r="C115" i="24"/>
  <c r="D154" i="24"/>
  <c r="C154" i="24" s="1"/>
  <c r="C155" i="24"/>
  <c r="I11" i="24"/>
  <c r="C189" i="24"/>
  <c r="O21" i="24"/>
  <c r="C141" i="24"/>
  <c r="C60" i="24"/>
  <c r="C174" i="24"/>
  <c r="C103" i="24"/>
  <c r="C34" i="24"/>
  <c r="C59" i="24"/>
  <c r="D58" i="24"/>
  <c r="C58" i="24" s="1"/>
  <c r="C104" i="24"/>
  <c r="C186" i="24"/>
  <c r="C169" i="24"/>
  <c r="K21" i="24"/>
  <c r="O9" i="24" l="1"/>
  <c r="O7" i="24" s="1"/>
  <c r="L9" i="24"/>
  <c r="L7" i="24" s="1"/>
  <c r="N9" i="24"/>
  <c r="N12" i="29" s="1"/>
  <c r="J7" i="24"/>
  <c r="J12" i="29"/>
  <c r="D34" i="9"/>
  <c r="O9" i="34"/>
  <c r="O7" i="34" s="1"/>
  <c r="D21" i="24"/>
  <c r="C23" i="24"/>
  <c r="D32" i="9"/>
  <c r="D29" i="9"/>
  <c r="D14" i="9"/>
  <c r="C11" i="24"/>
  <c r="D28" i="9"/>
  <c r="G9" i="24"/>
  <c r="D31" i="9"/>
  <c r="D33" i="9"/>
  <c r="D25" i="9"/>
  <c r="D17" i="9"/>
  <c r="D21" i="9"/>
  <c r="F9" i="24"/>
  <c r="D23" i="9"/>
  <c r="K9" i="24"/>
  <c r="D15" i="9"/>
  <c r="C81" i="24"/>
  <c r="I80" i="24"/>
  <c r="I21" i="24" s="1"/>
  <c r="I9" i="24" s="1"/>
  <c r="I81" i="34"/>
  <c r="I80" i="34" s="1"/>
  <c r="D30" i="9"/>
  <c r="E9" i="24"/>
  <c r="D27" i="9"/>
  <c r="C109" i="24"/>
  <c r="D22" i="9"/>
  <c r="M12" i="29"/>
  <c r="M7" i="24"/>
  <c r="D19" i="9"/>
  <c r="H7" i="24"/>
  <c r="H12" i="29"/>
  <c r="D26" i="9"/>
  <c r="D16" i="9"/>
  <c r="D18" i="9"/>
  <c r="N7" i="24" l="1"/>
  <c r="L12" i="29"/>
  <c r="O12" i="29"/>
  <c r="O10" i="29" s="1"/>
  <c r="O8" i="29" s="1"/>
  <c r="I7" i="24"/>
  <c r="I12" i="29"/>
  <c r="D24" i="9"/>
  <c r="K7" i="24"/>
  <c r="K12" i="29"/>
  <c r="F12" i="29"/>
  <c r="F7" i="24"/>
  <c r="D13" i="9"/>
  <c r="C80" i="24"/>
  <c r="G12" i="29"/>
  <c r="G7" i="24"/>
  <c r="C21" i="24"/>
  <c r="E7" i="24"/>
  <c r="E12" i="29"/>
  <c r="D11" i="9"/>
  <c r="D9" i="24"/>
  <c r="D20" i="9" l="1"/>
  <c r="D12" i="9" s="1"/>
  <c r="D12" i="29"/>
  <c r="D7" i="24"/>
  <c r="C9" i="24"/>
  <c r="C7" i="24" l="1"/>
  <c r="C12" i="29"/>
  <c r="D9" i="9"/>
  <c r="D7" i="9" l="1"/>
  <c r="F144" i="34" l="1"/>
  <c r="H142" i="34"/>
  <c r="E83" i="34"/>
  <c r="L16" i="34"/>
  <c r="I157" i="34"/>
  <c r="N169" i="34"/>
  <c r="J69" i="34"/>
  <c r="K161" i="34"/>
  <c r="M24" i="34" l="1"/>
  <c r="G164" i="34"/>
  <c r="F37" i="34"/>
  <c r="I102" i="34"/>
  <c r="I33" i="34"/>
  <c r="E123" i="34"/>
  <c r="H95" i="34"/>
  <c r="G61" i="34"/>
  <c r="M17" i="34"/>
  <c r="L142" i="34"/>
  <c r="E188" i="34"/>
  <c r="M26" i="34"/>
  <c r="F56" i="34"/>
  <c r="J181" i="34"/>
  <c r="M186" i="34"/>
  <c r="F106" i="34"/>
  <c r="I36" i="34"/>
  <c r="H18" i="34"/>
  <c r="G189" i="34"/>
  <c r="E19" i="34"/>
  <c r="L123" i="34"/>
  <c r="G141" i="34"/>
  <c r="N160" i="34"/>
  <c r="M96" i="34"/>
  <c r="J96" i="34"/>
  <c r="F89" i="34"/>
  <c r="I124" i="34"/>
  <c r="K77" i="34"/>
  <c r="K98" i="34"/>
  <c r="E37" i="34"/>
  <c r="K17" i="34"/>
  <c r="J169" i="34"/>
  <c r="H19" i="34"/>
  <c r="K91" i="34"/>
  <c r="L188" i="34"/>
  <c r="H82" i="34"/>
  <c r="E61" i="34"/>
  <c r="K70" i="34"/>
  <c r="K181" i="34"/>
  <c r="M62" i="34"/>
  <c r="F43" i="34"/>
  <c r="L89" i="34"/>
  <c r="N52" i="34"/>
  <c r="J143" i="34"/>
  <c r="H149" i="34"/>
  <c r="F28" i="34"/>
  <c r="F61" i="34"/>
  <c r="F122" i="34"/>
  <c r="H78" i="34"/>
  <c r="F15" i="34"/>
  <c r="F157" i="34"/>
  <c r="L97" i="34"/>
  <c r="L181" i="34"/>
  <c r="F188" i="34"/>
  <c r="H182" i="34"/>
  <c r="K151" i="34"/>
  <c r="I137" i="34"/>
  <c r="G69" i="34"/>
  <c r="F111" i="34"/>
  <c r="K85" i="34"/>
  <c r="H36" i="34"/>
  <c r="L95" i="34"/>
  <c r="M61" i="34"/>
  <c r="K26" i="34"/>
  <c r="N161" i="34"/>
  <c r="J61" i="34"/>
  <c r="E144" i="34"/>
  <c r="H121" i="34"/>
  <c r="N96" i="34"/>
  <c r="M90" i="34"/>
  <c r="J149" i="34"/>
  <c r="E187" i="34"/>
  <c r="G48" i="34"/>
  <c r="I152" i="34"/>
  <c r="F136" i="34"/>
  <c r="F165" i="34"/>
  <c r="H180" i="34"/>
  <c r="M34" i="34"/>
  <c r="E135" i="34"/>
  <c r="L150" i="34"/>
  <c r="I149" i="34"/>
  <c r="K106" i="34"/>
  <c r="N182" i="34"/>
  <c r="N149" i="34"/>
  <c r="J150" i="34"/>
  <c r="N165" i="34"/>
  <c r="K156" i="34"/>
  <c r="N107" i="34"/>
  <c r="L48" i="34"/>
  <c r="L135" i="34"/>
  <c r="J91" i="34"/>
  <c r="J187" i="34"/>
  <c r="M167" i="34"/>
  <c r="H41" i="34"/>
  <c r="H90" i="34"/>
  <c r="H102" i="34"/>
  <c r="L169" i="34"/>
  <c r="K97" i="34"/>
  <c r="E62" i="34"/>
  <c r="I35" i="34"/>
  <c r="M136" i="34"/>
  <c r="N122" i="34"/>
  <c r="F17" i="34"/>
  <c r="I156" i="34"/>
  <c r="L19" i="34"/>
  <c r="I131" i="34"/>
  <c r="H160" i="34"/>
  <c r="M150" i="34"/>
  <c r="G97" i="34"/>
  <c r="K71" i="34"/>
  <c r="H85" i="34"/>
  <c r="E69" i="34"/>
  <c r="J167" i="34"/>
  <c r="G152" i="34"/>
  <c r="L137" i="34"/>
  <c r="K95" i="34"/>
  <c r="J121" i="34"/>
  <c r="N78" i="34"/>
  <c r="E131" i="34"/>
  <c r="J43" i="34"/>
  <c r="K165" i="34"/>
  <c r="E165" i="34"/>
  <c r="N143" i="34"/>
  <c r="N128" i="34"/>
  <c r="K168" i="34"/>
  <c r="K25" i="34"/>
  <c r="K159" i="34"/>
  <c r="J56" i="34"/>
  <c r="I144" i="34"/>
  <c r="L60" i="34"/>
  <c r="I28" i="34"/>
  <c r="E16" i="34"/>
  <c r="K42" i="34"/>
  <c r="H119" i="34"/>
  <c r="I26" i="34"/>
  <c r="E33" i="34"/>
  <c r="E157" i="34"/>
  <c r="F152" i="34"/>
  <c r="N106" i="34"/>
  <c r="K128" i="34"/>
  <c r="L151" i="34"/>
  <c r="M42" i="34"/>
  <c r="F27" i="34"/>
  <c r="G135" i="34"/>
  <c r="M141" i="34"/>
  <c r="L76" i="34"/>
  <c r="L156" i="34"/>
  <c r="M188" i="34"/>
  <c r="I29" i="34"/>
  <c r="E63" i="34"/>
  <c r="N159" i="34"/>
  <c r="L84" i="34"/>
  <c r="L160" i="34"/>
  <c r="E34" i="34"/>
  <c r="F123" i="34"/>
  <c r="F52" i="34"/>
  <c r="J157" i="34"/>
  <c r="L165" i="34"/>
  <c r="I121" i="34"/>
  <c r="I122" i="34"/>
  <c r="K43" i="34"/>
  <c r="K78" i="34"/>
  <c r="N62" i="34"/>
  <c r="H72" i="34"/>
  <c r="L63" i="34"/>
  <c r="L17" i="34"/>
  <c r="G70" i="34"/>
  <c r="J49" i="34"/>
  <c r="N102" i="34"/>
  <c r="N144" i="34"/>
  <c r="I19" i="34"/>
  <c r="M95" i="34"/>
  <c r="L51" i="34"/>
  <c r="E106" i="34"/>
  <c r="J158" i="34"/>
  <c r="E152" i="34"/>
  <c r="G68" i="34"/>
  <c r="J160" i="34"/>
  <c r="J33" i="34"/>
  <c r="F115" i="34"/>
  <c r="M137" i="34"/>
  <c r="H106" i="34"/>
  <c r="N186" i="34"/>
  <c r="M51" i="34"/>
  <c r="E112" i="34"/>
  <c r="G36" i="34"/>
  <c r="G161" i="34"/>
  <c r="J53" i="34"/>
  <c r="M89" i="34"/>
  <c r="H123" i="34"/>
  <c r="K121" i="34"/>
  <c r="L28" i="34"/>
  <c r="I27" i="34"/>
  <c r="G182" i="34"/>
  <c r="N16" i="34"/>
  <c r="G62" i="34"/>
  <c r="I167" i="34"/>
  <c r="N174" i="34"/>
  <c r="E158" i="34"/>
  <c r="H114" i="34"/>
  <c r="L122" i="34"/>
  <c r="E47" i="34"/>
  <c r="E161" i="34"/>
  <c r="N189" i="34"/>
  <c r="M85" i="34"/>
  <c r="M169" i="34"/>
  <c r="K83" i="34"/>
  <c r="M56" i="34"/>
  <c r="J144" i="34"/>
  <c r="M18" i="34"/>
  <c r="H89" i="34"/>
  <c r="L56" i="34"/>
  <c r="J15" i="34"/>
  <c r="K188" i="34"/>
  <c r="M189" i="34"/>
  <c r="J17" i="34"/>
  <c r="L161" i="34"/>
  <c r="J14" i="34"/>
  <c r="K143" i="34"/>
  <c r="H54" i="34"/>
  <c r="K141" i="34"/>
  <c r="E90" i="34"/>
  <c r="J107" i="34"/>
  <c r="H62" i="34"/>
  <c r="M28" i="34"/>
  <c r="H68" i="34"/>
  <c r="F104" i="34"/>
  <c r="F119" i="34"/>
  <c r="G158" i="34"/>
  <c r="N48" i="34"/>
  <c r="J62" i="34"/>
  <c r="K136" i="34"/>
  <c r="M130" i="34"/>
  <c r="G165" i="34"/>
  <c r="M13" i="34"/>
  <c r="K148" i="34"/>
  <c r="J166" i="34"/>
  <c r="N131" i="34"/>
  <c r="H51" i="34"/>
  <c r="F98" i="34"/>
  <c r="E104" i="34"/>
  <c r="L130" i="34"/>
  <c r="H157" i="34"/>
  <c r="M49" i="34"/>
  <c r="L148" i="34"/>
  <c r="J50" i="34"/>
  <c r="J54" i="34"/>
  <c r="H131" i="34"/>
  <c r="N77" i="34"/>
  <c r="G67" i="34"/>
  <c r="F135" i="34"/>
  <c r="J151" i="34"/>
  <c r="G114" i="34"/>
  <c r="G34" i="34"/>
  <c r="F55" i="34"/>
  <c r="E111" i="34"/>
  <c r="K113" i="34"/>
  <c r="K189" i="34"/>
  <c r="N54" i="34"/>
  <c r="N70" i="34"/>
  <c r="J67" i="34"/>
  <c r="K53" i="34"/>
  <c r="E114" i="34"/>
  <c r="N151" i="34"/>
  <c r="J28" i="34"/>
  <c r="M114" i="34"/>
  <c r="N26" i="34"/>
  <c r="K90" i="34"/>
  <c r="N67" i="34"/>
  <c r="F48" i="34"/>
  <c r="F186" i="34"/>
  <c r="G103" i="34"/>
  <c r="J152" i="34"/>
  <c r="L131" i="34"/>
  <c r="F158" i="34"/>
  <c r="J130" i="34"/>
  <c r="K14" i="34"/>
  <c r="M152" i="34"/>
  <c r="K120" i="34"/>
  <c r="E97" i="34"/>
  <c r="I158" i="34"/>
  <c r="H130" i="34"/>
  <c r="J106" i="34"/>
  <c r="H105" i="34"/>
  <c r="H165" i="34"/>
  <c r="L27" i="34"/>
  <c r="H159" i="34"/>
  <c r="F71" i="34"/>
  <c r="F173" i="34"/>
  <c r="H43" i="34"/>
  <c r="F16" i="34"/>
  <c r="I161" i="34"/>
  <c r="H96" i="34"/>
  <c r="N167" i="34"/>
  <c r="K16" i="34"/>
  <c r="L113" i="34"/>
  <c r="I34" i="34"/>
  <c r="H27" i="34"/>
  <c r="M179" i="34"/>
  <c r="L115" i="34"/>
  <c r="G106" i="34"/>
  <c r="K123" i="34"/>
  <c r="L174" i="34"/>
  <c r="E181" i="34"/>
  <c r="K37" i="34"/>
  <c r="J174" i="34"/>
  <c r="I142" i="34"/>
  <c r="L53" i="34"/>
  <c r="H55" i="34"/>
  <c r="H42" i="34"/>
  <c r="K124" i="34"/>
  <c r="J173" i="34"/>
  <c r="E42" i="34"/>
  <c r="G56" i="34"/>
  <c r="N150" i="34"/>
  <c r="K47" i="34"/>
  <c r="N103" i="34"/>
  <c r="G186" i="34"/>
  <c r="K186" i="34"/>
  <c r="H169" i="34"/>
  <c r="L14" i="34"/>
  <c r="M165" i="34"/>
  <c r="M111" i="34"/>
  <c r="G157" i="34"/>
  <c r="F175" i="34"/>
  <c r="K68" i="34"/>
  <c r="F182" i="34"/>
  <c r="H181" i="34"/>
  <c r="F160" i="34"/>
  <c r="M161" i="34"/>
  <c r="L36" i="34"/>
  <c r="J119" i="34"/>
  <c r="J136" i="34"/>
  <c r="K56" i="34"/>
  <c r="J25" i="34"/>
  <c r="E76" i="34"/>
  <c r="H52" i="34"/>
  <c r="G102" i="34"/>
  <c r="K122" i="34"/>
  <c r="G173" i="34"/>
  <c r="I169" i="34"/>
  <c r="E67" i="34"/>
  <c r="L157" i="34"/>
  <c r="N25" i="34"/>
  <c r="F179" i="34"/>
  <c r="L136" i="34"/>
  <c r="M36" i="34"/>
  <c r="H189" i="34"/>
  <c r="G107" i="34"/>
  <c r="F26" i="34"/>
  <c r="N129" i="34"/>
  <c r="G148" i="34"/>
  <c r="F121" i="34"/>
  <c r="J85" i="34"/>
  <c r="J63" i="34"/>
  <c r="J89" i="34"/>
  <c r="H175" i="34"/>
  <c r="J159" i="34"/>
  <c r="G71" i="34"/>
  <c r="F103" i="34"/>
  <c r="L49" i="34"/>
  <c r="J114" i="34"/>
  <c r="K142" i="34"/>
  <c r="M68" i="34"/>
  <c r="J141" i="34"/>
  <c r="E103" i="34"/>
  <c r="F78" i="34"/>
  <c r="H33" i="34"/>
  <c r="J47" i="34"/>
  <c r="M69" i="34"/>
  <c r="F120" i="34"/>
  <c r="M135" i="34"/>
  <c r="N84" i="34"/>
  <c r="M25" i="34"/>
  <c r="F141" i="34"/>
  <c r="N37" i="34"/>
  <c r="L182" i="34"/>
  <c r="L96" i="34"/>
  <c r="J186" i="34"/>
  <c r="K130" i="34"/>
  <c r="G33" i="34"/>
  <c r="G47" i="34"/>
  <c r="N135" i="34"/>
  <c r="F51" i="34"/>
  <c r="H111" i="34"/>
  <c r="H115" i="34"/>
  <c r="G95" i="34"/>
  <c r="L34" i="34"/>
  <c r="I17" i="34"/>
  <c r="N115" i="34"/>
  <c r="F85" i="34"/>
  <c r="L47" i="34"/>
  <c r="K62" i="34"/>
  <c r="M14" i="34"/>
  <c r="K84" i="34"/>
  <c r="N179" i="34"/>
  <c r="K114" i="34"/>
  <c r="H122" i="34"/>
  <c r="E72" i="34"/>
  <c r="G137" i="34"/>
  <c r="G76" i="34"/>
  <c r="K129" i="34"/>
  <c r="N34" i="34"/>
  <c r="M107" i="34"/>
  <c r="H25" i="34"/>
  <c r="H113" i="34"/>
  <c r="I129" i="34"/>
  <c r="H97" i="34"/>
  <c r="M67" i="34"/>
  <c r="E128" i="34"/>
  <c r="G41" i="34"/>
  <c r="L112" i="34"/>
  <c r="K152" i="34"/>
  <c r="G131" i="34"/>
  <c r="N136" i="34"/>
  <c r="H29" i="34"/>
  <c r="L69" i="34"/>
  <c r="F189" i="34"/>
  <c r="G83" i="34"/>
  <c r="N188" i="34"/>
  <c r="N85" i="34"/>
  <c r="K29" i="34"/>
  <c r="K72" i="34"/>
  <c r="M168" i="34"/>
  <c r="G98" i="34"/>
  <c r="E71" i="34"/>
  <c r="M37" i="34"/>
  <c r="G112" i="34"/>
  <c r="L168" i="34"/>
  <c r="M47" i="34"/>
  <c r="F142" i="34"/>
  <c r="G37" i="34"/>
  <c r="G159" i="34"/>
  <c r="E35" i="34"/>
  <c r="J161" i="34"/>
  <c r="K175" i="34"/>
  <c r="F113" i="34"/>
  <c r="H35" i="34"/>
  <c r="M157" i="34"/>
  <c r="E56" i="34"/>
  <c r="L72" i="34"/>
  <c r="H158" i="34"/>
  <c r="G53" i="34"/>
  <c r="G188" i="34"/>
  <c r="E51" i="34"/>
  <c r="G121" i="34"/>
  <c r="L143" i="34"/>
  <c r="F47" i="34"/>
  <c r="E96" i="34"/>
  <c r="E120" i="34"/>
  <c r="I174" i="34"/>
  <c r="J137" i="34"/>
  <c r="F156" i="34"/>
  <c r="N28" i="34"/>
  <c r="F159" i="34"/>
  <c r="G115" i="34"/>
  <c r="J168" i="34"/>
  <c r="F168" i="34"/>
  <c r="K105" i="34"/>
  <c r="J13" i="34"/>
  <c r="L121" i="34"/>
  <c r="J124" i="34"/>
  <c r="H173" i="34"/>
  <c r="J29" i="34"/>
  <c r="E54" i="34"/>
  <c r="I148" i="34"/>
  <c r="H56" i="34"/>
  <c r="I186" i="34"/>
  <c r="I143" i="34"/>
  <c r="K96" i="34"/>
  <c r="G130" i="34"/>
  <c r="J165" i="34"/>
  <c r="F83" i="34"/>
  <c r="L35" i="34"/>
  <c r="M112" i="34"/>
  <c r="J102" i="34"/>
  <c r="J37" i="34"/>
  <c r="N173" i="34"/>
  <c r="J128" i="34"/>
  <c r="N50" i="34"/>
  <c r="M52" i="34"/>
  <c r="E48" i="34"/>
  <c r="H71" i="34"/>
  <c r="K115" i="34"/>
  <c r="E15" i="34"/>
  <c r="E78" i="34"/>
  <c r="L107" i="34"/>
  <c r="I175" i="34"/>
  <c r="L129" i="34"/>
  <c r="F60" i="34"/>
  <c r="F82" i="34"/>
  <c r="J27" i="34"/>
  <c r="F96" i="34"/>
  <c r="E143" i="34"/>
  <c r="J175" i="34"/>
  <c r="E124" i="34"/>
  <c r="G51" i="34"/>
  <c r="L78" i="34"/>
  <c r="E169" i="34"/>
  <c r="I115" i="34"/>
  <c r="L114" i="34"/>
  <c r="I25" i="34"/>
  <c r="H63" i="34"/>
  <c r="E17" i="34"/>
  <c r="F161" i="34"/>
  <c r="F131" i="34"/>
  <c r="F174" i="34"/>
  <c r="F68" i="34"/>
  <c r="N119" i="34"/>
  <c r="J83" i="34"/>
  <c r="K131" i="34"/>
  <c r="E85" i="34"/>
  <c r="M119" i="34"/>
  <c r="G27" i="34"/>
  <c r="I41" i="34"/>
  <c r="J42" i="34"/>
  <c r="L68" i="34"/>
  <c r="M60" i="34"/>
  <c r="L70" i="34"/>
  <c r="G42" i="34"/>
  <c r="N121" i="34"/>
  <c r="I54" i="34"/>
  <c r="L173" i="34"/>
  <c r="J95" i="34"/>
  <c r="G13" i="34"/>
  <c r="N51" i="34"/>
  <c r="L152" i="34"/>
  <c r="G35" i="34"/>
  <c r="E167" i="34"/>
  <c r="M180" i="34"/>
  <c r="G104" i="34"/>
  <c r="F151" i="34"/>
  <c r="H148" i="34"/>
  <c r="E53" i="34"/>
  <c r="L175" i="34"/>
  <c r="J77" i="34"/>
  <c r="K54" i="34"/>
  <c r="F33" i="34"/>
  <c r="G72" i="34"/>
  <c r="M115" i="34"/>
  <c r="N114" i="34"/>
  <c r="K61" i="34"/>
  <c r="L124" i="34"/>
  <c r="N36" i="34"/>
  <c r="J182" i="34"/>
  <c r="E14" i="34"/>
  <c r="M131" i="34"/>
  <c r="H14" i="34"/>
  <c r="I50" i="34"/>
  <c r="G84" i="34"/>
  <c r="N120" i="34"/>
  <c r="E119" i="34"/>
  <c r="J18" i="34"/>
  <c r="F72" i="34"/>
  <c r="H152" i="34"/>
  <c r="J104" i="34"/>
  <c r="H61" i="34"/>
  <c r="E160" i="34"/>
  <c r="H16" i="34"/>
  <c r="F84" i="34"/>
  <c r="M120" i="34"/>
  <c r="J90" i="34"/>
  <c r="E26" i="34"/>
  <c r="H26" i="34"/>
  <c r="F69" i="34"/>
  <c r="E95" i="34"/>
  <c r="K150" i="34"/>
  <c r="L104" i="34"/>
  <c r="F18" i="34"/>
  <c r="J19" i="34"/>
  <c r="K89" i="34"/>
  <c r="M55" i="34"/>
  <c r="G19" i="34"/>
  <c r="M128" i="34"/>
  <c r="G169" i="34"/>
  <c r="F90" i="34"/>
  <c r="J98" i="34"/>
  <c r="K107" i="34"/>
  <c r="N49" i="34"/>
  <c r="L128" i="34"/>
  <c r="F42" i="34"/>
  <c r="F77" i="34"/>
  <c r="H76" i="34"/>
  <c r="M29" i="34"/>
  <c r="E28" i="34"/>
  <c r="G174" i="34"/>
  <c r="K135" i="34"/>
  <c r="L43" i="34"/>
  <c r="E129" i="34"/>
  <c r="I120" i="34"/>
  <c r="G168" i="34"/>
  <c r="F13" i="34"/>
  <c r="G26" i="34"/>
  <c r="H161" i="34"/>
  <c r="K33" i="34"/>
  <c r="K69" i="34"/>
  <c r="G89" i="34"/>
  <c r="L167" i="34"/>
  <c r="N148" i="34"/>
  <c r="M16" i="34"/>
  <c r="I188" i="34"/>
  <c r="L166" i="34"/>
  <c r="G63" i="34"/>
  <c r="H168" i="34"/>
  <c r="K19" i="34"/>
  <c r="J115" i="34"/>
  <c r="K111" i="34"/>
  <c r="F129" i="34"/>
  <c r="H17" i="34"/>
  <c r="F169" i="34"/>
  <c r="N175" i="34"/>
  <c r="K102" i="34"/>
  <c r="N56" i="34"/>
  <c r="H28" i="34"/>
  <c r="I173" i="34"/>
  <c r="M71" i="34"/>
  <c r="E50" i="34"/>
  <c r="L159" i="34"/>
  <c r="G128" i="34"/>
  <c r="N123" i="34"/>
  <c r="E77" i="34"/>
  <c r="M98" i="34"/>
  <c r="M159" i="34"/>
  <c r="K82" i="34"/>
  <c r="L186" i="34"/>
  <c r="N105" i="34"/>
  <c r="J16" i="34"/>
  <c r="E107" i="34"/>
  <c r="H128" i="34"/>
  <c r="L82" i="34"/>
  <c r="I179" i="34"/>
  <c r="F187" i="34"/>
  <c r="J122" i="34"/>
  <c r="E122" i="34"/>
  <c r="E121" i="34"/>
  <c r="G14" i="34"/>
  <c r="K104" i="34"/>
  <c r="F29" i="34"/>
  <c r="H174" i="34"/>
  <c r="E41" i="34"/>
  <c r="M148" i="34"/>
  <c r="H67" i="34"/>
  <c r="M84" i="34"/>
  <c r="M15" i="34"/>
  <c r="H83" i="34"/>
  <c r="I150" i="34"/>
  <c r="L37" i="34"/>
  <c r="N156" i="34"/>
  <c r="M70" i="34"/>
  <c r="G175" i="34"/>
  <c r="M54" i="34"/>
  <c r="H166" i="34"/>
  <c r="F50" i="34"/>
  <c r="M19" i="34"/>
  <c r="N187" i="34"/>
  <c r="L91" i="34"/>
  <c r="L111" i="34"/>
  <c r="J188" i="34"/>
  <c r="K51" i="34"/>
  <c r="G15" i="34"/>
  <c r="M78" i="34"/>
  <c r="G90" i="34"/>
  <c r="M53" i="34"/>
  <c r="I159" i="34"/>
  <c r="G96" i="34"/>
  <c r="G77" i="34"/>
  <c r="L189" i="34"/>
  <c r="H48" i="34"/>
  <c r="M158" i="34"/>
  <c r="L103" i="34"/>
  <c r="H91" i="34"/>
  <c r="G50" i="34"/>
  <c r="N91" i="34"/>
  <c r="H129" i="34"/>
  <c r="K27" i="34"/>
  <c r="N89" i="34"/>
  <c r="L105" i="34"/>
  <c r="K112" i="34"/>
  <c r="M122" i="34"/>
  <c r="L141" i="34"/>
  <c r="K76" i="34"/>
  <c r="G156" i="34"/>
  <c r="G122" i="34"/>
  <c r="N76" i="34"/>
  <c r="L26" i="34"/>
  <c r="L119" i="34"/>
  <c r="J51" i="34"/>
  <c r="K119" i="34"/>
  <c r="E52" i="34"/>
  <c r="N90" i="34"/>
  <c r="G17" i="34"/>
  <c r="H49" i="34"/>
  <c r="L187" i="34"/>
  <c r="J48" i="34"/>
  <c r="F63" i="34"/>
  <c r="E18" i="34"/>
  <c r="F70" i="34"/>
  <c r="G179" i="34"/>
  <c r="M33" i="34"/>
  <c r="H84" i="34"/>
  <c r="L180" i="34"/>
  <c r="F34" i="34"/>
  <c r="H136" i="34"/>
  <c r="M106" i="34"/>
  <c r="G119" i="34"/>
  <c r="E182" i="34"/>
  <c r="E151" i="34"/>
  <c r="G60" i="34"/>
  <c r="H143" i="34"/>
  <c r="G113" i="34"/>
  <c r="M105" i="34"/>
  <c r="M82" i="34"/>
  <c r="J78" i="34"/>
  <c r="M143" i="34"/>
  <c r="H187" i="34"/>
  <c r="J179" i="34"/>
  <c r="K158" i="34"/>
  <c r="M142" i="34"/>
  <c r="G29" i="34"/>
  <c r="N152" i="34"/>
  <c r="M76" i="34"/>
  <c r="G180" i="34"/>
  <c r="K180" i="34"/>
  <c r="L149" i="34"/>
  <c r="M187" i="34"/>
  <c r="J103" i="34"/>
  <c r="F124" i="34"/>
  <c r="J129" i="34"/>
  <c r="L50" i="34"/>
  <c r="I42" i="34"/>
  <c r="J112" i="34"/>
  <c r="H47" i="34"/>
  <c r="M43" i="34"/>
  <c r="G187" i="34"/>
  <c r="E115" i="34"/>
  <c r="H167" i="34"/>
  <c r="L98" i="34"/>
  <c r="G129" i="34"/>
  <c r="H98" i="34"/>
  <c r="N42" i="34"/>
  <c r="F167" i="34"/>
  <c r="E43" i="34"/>
  <c r="K187" i="34"/>
  <c r="K15" i="34"/>
  <c r="F107" i="34"/>
  <c r="L83" i="34"/>
  <c r="N104" i="34"/>
  <c r="F91" i="34"/>
  <c r="G167" i="34"/>
  <c r="F97" i="34"/>
  <c r="N72" i="34"/>
  <c r="K55" i="34"/>
  <c r="L120" i="34"/>
  <c r="G143" i="34"/>
  <c r="E137" i="34"/>
  <c r="N113" i="34"/>
  <c r="K49" i="34"/>
  <c r="J105" i="34"/>
  <c r="L62" i="34"/>
  <c r="M63" i="34"/>
  <c r="J71" i="34"/>
  <c r="H104" i="34"/>
  <c r="N43" i="34"/>
  <c r="F62" i="34"/>
  <c r="M102" i="34"/>
  <c r="I43" i="34"/>
  <c r="E91" i="34"/>
  <c r="G151" i="34"/>
  <c r="K34" i="34"/>
  <c r="H156" i="34"/>
  <c r="E149" i="34"/>
  <c r="J142" i="34"/>
  <c r="J82" i="34"/>
  <c r="J120" i="34"/>
  <c r="K67" i="34"/>
  <c r="L158" i="34"/>
  <c r="G144" i="34"/>
  <c r="M166" i="34"/>
  <c r="N130" i="34"/>
  <c r="G18" i="34"/>
  <c r="K63" i="34"/>
  <c r="N15" i="34"/>
  <c r="H60" i="34"/>
  <c r="G142" i="34"/>
  <c r="J35" i="34"/>
  <c r="J189" i="34"/>
  <c r="G82" i="34"/>
  <c r="M123" i="34"/>
  <c r="L41" i="34"/>
  <c r="N18" i="34"/>
  <c r="K137" i="34"/>
  <c r="E84" i="34"/>
  <c r="M160" i="34"/>
  <c r="G181" i="34"/>
  <c r="M97" i="34"/>
  <c r="E150" i="34"/>
  <c r="L54" i="34"/>
  <c r="N83" i="34"/>
  <c r="L67" i="34"/>
  <c r="K166" i="34"/>
  <c r="K103" i="34"/>
  <c r="G124" i="34"/>
  <c r="K174" i="34"/>
  <c r="H150" i="34"/>
  <c r="E13" i="34"/>
  <c r="E148" i="34"/>
  <c r="E156" i="34"/>
  <c r="M149" i="34"/>
  <c r="J111" i="34"/>
  <c r="E68" i="34"/>
  <c r="H34" i="34"/>
  <c r="H186" i="34"/>
  <c r="J68" i="34"/>
  <c r="F166" i="34"/>
  <c r="I70" i="34"/>
  <c r="E136" i="34"/>
  <c r="H137" i="34"/>
  <c r="M48" i="34"/>
  <c r="J156" i="34"/>
  <c r="L18" i="34"/>
  <c r="N29" i="34"/>
  <c r="F95" i="34"/>
  <c r="M124" i="34"/>
  <c r="E49" i="34"/>
  <c r="G136" i="34"/>
  <c r="N35" i="34"/>
  <c r="F150" i="34"/>
  <c r="J55" i="34"/>
  <c r="K182" i="34"/>
  <c r="E130" i="34"/>
  <c r="N97" i="34"/>
  <c r="G123" i="34"/>
  <c r="L71" i="34"/>
  <c r="F76" i="34"/>
  <c r="F67" i="34"/>
  <c r="E159" i="34"/>
  <c r="M27" i="34"/>
  <c r="H53" i="34"/>
  <c r="F14" i="34"/>
  <c r="H120" i="34"/>
  <c r="M173" i="34"/>
  <c r="G166" i="34"/>
  <c r="J97" i="34"/>
  <c r="F112" i="34"/>
  <c r="G78" i="34"/>
  <c r="E175" i="34"/>
  <c r="I48" i="34"/>
  <c r="N41" i="34"/>
  <c r="H179" i="34"/>
  <c r="N55" i="34"/>
  <c r="H77" i="34"/>
  <c r="F137" i="34"/>
  <c r="N142" i="34"/>
  <c r="J76" i="34"/>
  <c r="K173" i="34"/>
  <c r="K149" i="34"/>
  <c r="G160" i="34"/>
  <c r="K28" i="34"/>
  <c r="E142" i="34"/>
  <c r="F105" i="34"/>
  <c r="E89" i="34"/>
  <c r="H70" i="34"/>
  <c r="L77" i="34"/>
  <c r="F148" i="34"/>
  <c r="N71" i="34"/>
  <c r="J70" i="34"/>
  <c r="L42" i="34"/>
  <c r="N98" i="34"/>
  <c r="M181" i="34"/>
  <c r="G49" i="34"/>
  <c r="J72" i="34"/>
  <c r="I182" i="34"/>
  <c r="L29" i="34"/>
  <c r="N141" i="34"/>
  <c r="J180" i="34"/>
  <c r="E82" i="34"/>
  <c r="K157" i="34"/>
  <c r="N69" i="34"/>
  <c r="K50" i="34"/>
  <c r="F36" i="34"/>
  <c r="H188" i="34"/>
  <c r="H107" i="34"/>
  <c r="I47" i="34"/>
  <c r="J131" i="34"/>
  <c r="I55" i="34"/>
  <c r="H144" i="34"/>
  <c r="M103" i="34"/>
  <c r="N168" i="34"/>
  <c r="G25" i="34"/>
  <c r="L33" i="34"/>
  <c r="N60" i="34"/>
  <c r="H69" i="34"/>
  <c r="G52" i="34"/>
  <c r="K179" i="34"/>
  <c r="K36" i="34"/>
  <c r="H124" i="34"/>
  <c r="K60" i="34"/>
  <c r="F49" i="34"/>
  <c r="N166" i="34"/>
  <c r="M151" i="34"/>
  <c r="G16" i="34"/>
  <c r="F19" i="34"/>
  <c r="E27" i="34"/>
  <c r="F181" i="34"/>
  <c r="N19" i="34"/>
  <c r="N82" i="34"/>
  <c r="F149" i="34"/>
  <c r="E168" i="34"/>
  <c r="N180" i="34"/>
  <c r="N181" i="34"/>
  <c r="M129" i="34"/>
  <c r="E180" i="34"/>
  <c r="L144" i="34"/>
  <c r="M182" i="34"/>
  <c r="M77" i="34"/>
  <c r="H151" i="34"/>
  <c r="M156" i="34"/>
  <c r="K18" i="34"/>
  <c r="I160" i="34"/>
  <c r="N53" i="34"/>
  <c r="N112" i="34"/>
  <c r="J34" i="34"/>
  <c r="K13" i="34"/>
  <c r="L25" i="34"/>
  <c r="G105" i="34"/>
  <c r="K48" i="34"/>
  <c r="J36" i="34"/>
  <c r="N158" i="34"/>
  <c r="N124" i="34"/>
  <c r="F41" i="34"/>
  <c r="J148" i="34"/>
  <c r="H141" i="34"/>
  <c r="H15" i="34"/>
  <c r="F128" i="34"/>
  <c r="N27" i="34"/>
  <c r="H135" i="34"/>
  <c r="E98" i="34"/>
  <c r="K41" i="34"/>
  <c r="I114" i="34"/>
  <c r="M83" i="34"/>
  <c r="M175" i="34"/>
  <c r="M121" i="34"/>
  <c r="E55" i="34"/>
  <c r="H112" i="34"/>
  <c r="J123" i="34"/>
  <c r="K169" i="34"/>
  <c r="G150" i="34"/>
  <c r="N137" i="34"/>
  <c r="G85" i="34"/>
  <c r="E25" i="34"/>
  <c r="E141" i="34"/>
  <c r="E29" i="34"/>
  <c r="L90" i="34"/>
  <c r="G120" i="34"/>
  <c r="E189" i="34"/>
  <c r="N95" i="34"/>
  <c r="M35" i="34"/>
  <c r="I130" i="34"/>
  <c r="F130" i="34"/>
  <c r="I151" i="34"/>
  <c r="E60" i="34"/>
  <c r="N17" i="34"/>
  <c r="L102" i="34"/>
  <c r="L15" i="34"/>
  <c r="F35" i="34"/>
  <c r="N33" i="34"/>
  <c r="K52" i="34"/>
  <c r="F143" i="34"/>
  <c r="E179" i="34"/>
  <c r="J113" i="34"/>
  <c r="M113" i="34"/>
  <c r="L52" i="34"/>
  <c r="J135" i="34"/>
  <c r="K160" i="34"/>
  <c r="E166" i="34"/>
  <c r="M104" i="34"/>
  <c r="F54" i="34"/>
  <c r="N111" i="34"/>
  <c r="G54" i="34"/>
  <c r="N47" i="34"/>
  <c r="G28" i="34"/>
  <c r="L13" i="34"/>
  <c r="K167" i="34"/>
  <c r="E173" i="34"/>
  <c r="H13" i="34"/>
  <c r="N68" i="34"/>
  <c r="F25" i="34"/>
  <c r="H37" i="34"/>
  <c r="M50" i="34"/>
  <c r="F53" i="34"/>
  <c r="E36" i="34"/>
  <c r="F180" i="34"/>
  <c r="E174" i="34"/>
  <c r="E70" i="34"/>
  <c r="G149" i="34"/>
  <c r="H50" i="34"/>
  <c r="E186" i="34"/>
  <c r="J41" i="34"/>
  <c r="N14" i="34"/>
  <c r="H103" i="34"/>
  <c r="L85" i="34"/>
  <c r="I136" i="34"/>
  <c r="G91" i="34"/>
  <c r="M174" i="34"/>
  <c r="M41" i="34"/>
  <c r="G43" i="34"/>
  <c r="N61" i="34"/>
  <c r="L55" i="34"/>
  <c r="L61" i="34"/>
  <c r="I37" i="34"/>
  <c r="N63" i="34"/>
  <c r="E102" i="34"/>
  <c r="K144" i="34"/>
  <c r="E113" i="34"/>
  <c r="N157" i="34"/>
  <c r="J52" i="34"/>
  <c r="J60" i="34"/>
  <c r="K35" i="34"/>
  <c r="M144" i="34"/>
  <c r="G55" i="34"/>
  <c r="M72" i="34"/>
  <c r="L106" i="34"/>
  <c r="F102" i="34"/>
  <c r="L179" i="34"/>
  <c r="F114" i="34"/>
  <c r="J84" i="34"/>
  <c r="E105" i="34"/>
  <c r="M91" i="34"/>
  <c r="M23" i="34" l="1"/>
  <c r="I184" i="31"/>
  <c r="I185" i="34"/>
  <c r="I184" i="34" s="1"/>
  <c r="L23" i="31"/>
  <c r="L24" i="34"/>
  <c r="L23" i="34" s="1"/>
  <c r="N31" i="31"/>
  <c r="N32" i="34"/>
  <c r="N31" i="34" s="1"/>
  <c r="F133" i="31"/>
  <c r="F134" i="34"/>
  <c r="F133" i="34" s="1"/>
  <c r="L65" i="31"/>
  <c r="L66" i="34"/>
  <c r="L65" i="34" s="1"/>
  <c r="K23" i="31"/>
  <c r="K24" i="34"/>
  <c r="K23" i="34" s="1"/>
  <c r="I39" i="31"/>
  <c r="I40" i="34"/>
  <c r="I39" i="34" s="1"/>
  <c r="N146" i="31"/>
  <c r="N147" i="34"/>
  <c r="N146" i="34" s="1"/>
  <c r="G110" i="34"/>
  <c r="J65" i="31"/>
  <c r="J66" i="34"/>
  <c r="J65" i="34" s="1"/>
  <c r="C29" i="31"/>
  <c r="D29" i="34"/>
  <c r="C29" i="34" s="1"/>
  <c r="K184" i="31"/>
  <c r="K185" i="34"/>
  <c r="K184" i="34" s="1"/>
  <c r="K163" i="31"/>
  <c r="K164" i="34"/>
  <c r="K163" i="34" s="1"/>
  <c r="M146" i="31"/>
  <c r="M147" i="34"/>
  <c r="M146" i="34" s="1"/>
  <c r="J93" i="31"/>
  <c r="J94" i="34"/>
  <c r="J93" i="34" s="1"/>
  <c r="N23" i="31"/>
  <c r="N24" i="34"/>
  <c r="N23" i="34" s="1"/>
  <c r="I163" i="31"/>
  <c r="I164" i="34"/>
  <c r="I163" i="34" s="1"/>
  <c r="I65" i="31"/>
  <c r="I68" i="34"/>
  <c r="I65" i="34" s="1"/>
  <c r="N93" i="31"/>
  <c r="N94" i="34"/>
  <c r="N93" i="34" s="1"/>
  <c r="G58" i="31"/>
  <c r="G59" i="34"/>
  <c r="G58" i="34" s="1"/>
  <c r="H23" i="31"/>
  <c r="H24" i="34"/>
  <c r="H23" i="34" s="1"/>
  <c r="I126" i="31"/>
  <c r="I128" i="34"/>
  <c r="I126" i="34" s="1"/>
  <c r="E171" i="31"/>
  <c r="E172" i="34"/>
  <c r="E171" i="34" s="1"/>
  <c r="N171" i="31"/>
  <c r="N172" i="34"/>
  <c r="N171" i="34" s="1"/>
  <c r="H80" i="31"/>
  <c r="H81" i="34"/>
  <c r="H80" i="34" s="1"/>
  <c r="J139" i="31"/>
  <c r="J140" i="34"/>
  <c r="J139" i="34" s="1"/>
  <c r="E58" i="31"/>
  <c r="E59" i="34"/>
  <c r="E58" i="34" s="1"/>
  <c r="L171" i="31"/>
  <c r="L172" i="34"/>
  <c r="L171" i="34" s="1"/>
  <c r="G93" i="31"/>
  <c r="G94" i="34"/>
  <c r="G93" i="34" s="1"/>
  <c r="J126" i="31"/>
  <c r="J127" i="34"/>
  <c r="J126" i="34" s="1"/>
  <c r="I154" i="31"/>
  <c r="I155" i="34"/>
  <c r="I154" i="34" s="1"/>
  <c r="G146" i="31"/>
  <c r="G147" i="34"/>
  <c r="G146" i="34" s="1"/>
  <c r="I87" i="31"/>
  <c r="I89" i="34"/>
  <c r="I87" i="34" s="1"/>
  <c r="E139" i="31"/>
  <c r="E140" i="34"/>
  <c r="E139" i="34" s="1"/>
  <c r="K74" i="31"/>
  <c r="K75" i="34"/>
  <c r="K74" i="34" s="1"/>
  <c r="L93" i="31"/>
  <c r="L94" i="34"/>
  <c r="L93" i="34" s="1"/>
  <c r="H93" i="31"/>
  <c r="H94" i="34"/>
  <c r="H93" i="34" s="1"/>
  <c r="N163" i="31"/>
  <c r="N164" i="34"/>
  <c r="N163" i="34" s="1"/>
  <c r="C60" i="31"/>
  <c r="D60" i="34"/>
  <c r="C60" i="34" s="1"/>
  <c r="J177" i="31"/>
  <c r="J178" i="34"/>
  <c r="J177" i="34" s="1"/>
  <c r="J45" i="31"/>
  <c r="J46" i="34"/>
  <c r="J45" i="34" s="1"/>
  <c r="J117" i="31"/>
  <c r="J118" i="34"/>
  <c r="J117" i="34" s="1"/>
  <c r="L139" i="31"/>
  <c r="L140" i="34"/>
  <c r="L139" i="34" s="1"/>
  <c r="K87" i="31"/>
  <c r="K88" i="34"/>
  <c r="K87" i="34" s="1"/>
  <c r="H133" i="31"/>
  <c r="H134" i="34"/>
  <c r="H133" i="34" s="1"/>
  <c r="K117" i="31"/>
  <c r="K118" i="34"/>
  <c r="K117" i="34" s="1"/>
  <c r="H126" i="31"/>
  <c r="H127" i="34"/>
  <c r="H126" i="34" s="1"/>
  <c r="N58" i="31"/>
  <c r="N59" i="34"/>
  <c r="N58" i="34" s="1"/>
  <c r="N126" i="31"/>
  <c r="N127" i="34"/>
  <c r="N126" i="34" s="1"/>
  <c r="N177" i="31"/>
  <c r="N178" i="34"/>
  <c r="N177" i="34" s="1"/>
  <c r="I109" i="31"/>
  <c r="I111" i="34"/>
  <c r="I109" i="34" s="1"/>
  <c r="E146" i="31"/>
  <c r="E147" i="34"/>
  <c r="E146" i="34" s="1"/>
  <c r="G154" i="31"/>
  <c r="G155" i="34"/>
  <c r="G154" i="34" s="1"/>
  <c r="N45" i="31"/>
  <c r="N46" i="34"/>
  <c r="N45" i="34" s="1"/>
  <c r="F80" i="31"/>
  <c r="F81" i="34"/>
  <c r="F80" i="34" s="1"/>
  <c r="L58" i="31"/>
  <c r="L59" i="34"/>
  <c r="L58" i="34" s="1"/>
  <c r="L177" i="31"/>
  <c r="L178" i="34"/>
  <c r="L177" i="34" s="1"/>
  <c r="I58" i="31"/>
  <c r="I59" i="34"/>
  <c r="I58" i="34" s="1"/>
  <c r="L74" i="31"/>
  <c r="L75" i="34"/>
  <c r="L74" i="34" s="1"/>
  <c r="N80" i="31"/>
  <c r="N81" i="34"/>
  <c r="N80" i="34" s="1"/>
  <c r="J39" i="31"/>
  <c r="J40" i="34"/>
  <c r="J39" i="34" s="1"/>
  <c r="E93" i="31"/>
  <c r="E94" i="34"/>
  <c r="E93" i="34" s="1"/>
  <c r="K154" i="31"/>
  <c r="K155" i="34"/>
  <c r="K154" i="34" s="1"/>
  <c r="K177" i="31"/>
  <c r="K178" i="34"/>
  <c r="K177" i="34" s="1"/>
  <c r="N133" i="31"/>
  <c r="N134" i="34"/>
  <c r="N133" i="34" s="1"/>
  <c r="F74" i="31"/>
  <c r="F75" i="34"/>
  <c r="F74" i="34" s="1"/>
  <c r="I177" i="31"/>
  <c r="I178" i="34"/>
  <c r="I177" i="34" s="1"/>
  <c r="M74" i="31"/>
  <c r="M75" i="34"/>
  <c r="M74" i="34" s="1"/>
  <c r="E117" i="31"/>
  <c r="E118" i="34"/>
  <c r="E117" i="34" s="1"/>
  <c r="M87" i="31"/>
  <c r="M88" i="34"/>
  <c r="M87" i="34" s="1"/>
  <c r="G80" i="31"/>
  <c r="G81" i="34"/>
  <c r="G80" i="34" s="1"/>
  <c r="H65" i="31"/>
  <c r="H66" i="34"/>
  <c r="H65" i="34" s="1"/>
  <c r="K58" i="31"/>
  <c r="K59" i="34"/>
  <c r="K58" i="34" s="1"/>
  <c r="M177" i="31"/>
  <c r="M178" i="34"/>
  <c r="M177" i="34" s="1"/>
  <c r="M109" i="31"/>
  <c r="M110" i="34"/>
  <c r="M109" i="34" s="1"/>
  <c r="F109" i="31"/>
  <c r="F110" i="34"/>
  <c r="F109" i="34" s="1"/>
  <c r="M117" i="31"/>
  <c r="M118" i="34"/>
  <c r="M117" i="34" s="1"/>
  <c r="F171" i="31"/>
  <c r="F172" i="34"/>
  <c r="F171" i="34" s="1"/>
  <c r="J11" i="31"/>
  <c r="J12" i="34"/>
  <c r="J11" i="34" s="1"/>
  <c r="G163" i="31"/>
  <c r="I45" i="31"/>
  <c r="I46" i="34"/>
  <c r="I45" i="34" s="1"/>
  <c r="H58" i="31"/>
  <c r="H59" i="34"/>
  <c r="H58" i="34" s="1"/>
  <c r="G31" i="31"/>
  <c r="G32" i="34"/>
  <c r="G31" i="34" s="1"/>
  <c r="H139" i="31"/>
  <c r="H140" i="34"/>
  <c r="H139" i="34" s="1"/>
  <c r="F184" i="31"/>
  <c r="F185" i="34"/>
  <c r="F184" i="34" s="1"/>
  <c r="F23" i="31"/>
  <c r="F24" i="34"/>
  <c r="F23" i="34" s="1"/>
  <c r="M163" i="31"/>
  <c r="M164" i="34"/>
  <c r="M163" i="34" s="1"/>
  <c r="E126" i="31"/>
  <c r="E127" i="34"/>
  <c r="E126" i="34" s="1"/>
  <c r="I31" i="31"/>
  <c r="I32" i="34"/>
  <c r="I31" i="34" s="1"/>
  <c r="M80" i="31"/>
  <c r="M81" i="34"/>
  <c r="M80" i="34" s="1"/>
  <c r="M39" i="31"/>
  <c r="M40" i="34"/>
  <c r="M39" i="34" s="1"/>
  <c r="G163" i="34"/>
  <c r="M45" i="31"/>
  <c r="M46" i="34"/>
  <c r="M45" i="34" s="1"/>
  <c r="I146" i="31"/>
  <c r="I147" i="34"/>
  <c r="I146" i="34" s="1"/>
  <c r="N74" i="31"/>
  <c r="N75" i="34"/>
  <c r="N74" i="34" s="1"/>
  <c r="N154" i="31"/>
  <c r="N155" i="34"/>
  <c r="N154" i="34" s="1"/>
  <c r="F139" i="31"/>
  <c r="F140" i="34"/>
  <c r="F139" i="34" s="1"/>
  <c r="L163" i="31"/>
  <c r="L164" i="34"/>
  <c r="L163" i="34" s="1"/>
  <c r="J154" i="31"/>
  <c r="J155" i="34"/>
  <c r="J154" i="34" s="1"/>
  <c r="I117" i="31"/>
  <c r="I118" i="34"/>
  <c r="I117" i="34" s="1"/>
  <c r="I133" i="31"/>
  <c r="I134" i="34"/>
  <c r="I133" i="34" s="1"/>
  <c r="N139" i="31"/>
  <c r="N140" i="34"/>
  <c r="N139" i="34" s="1"/>
  <c r="F177" i="31"/>
  <c r="F178" i="34"/>
  <c r="F177" i="34" s="1"/>
  <c r="G23" i="31"/>
  <c r="G24" i="34"/>
  <c r="G23" i="34" s="1"/>
  <c r="L87" i="31"/>
  <c r="L88" i="34"/>
  <c r="L87" i="34" s="1"/>
  <c r="H45" i="31"/>
  <c r="H46" i="34"/>
  <c r="H45" i="34" s="1"/>
  <c r="C103" i="31"/>
  <c r="D103" i="34"/>
  <c r="C103" i="34" s="1"/>
  <c r="K100" i="31"/>
  <c r="K101" i="34"/>
  <c r="K100" i="34" s="1"/>
  <c r="J184" i="31"/>
  <c r="J185" i="34"/>
  <c r="J184" i="34" s="1"/>
  <c r="F100" i="31"/>
  <c r="F101" i="34"/>
  <c r="F100" i="34" s="1"/>
  <c r="L184" i="31"/>
  <c r="L185" i="34"/>
  <c r="L184" i="34" s="1"/>
  <c r="G139" i="31"/>
  <c r="G140" i="34"/>
  <c r="G139" i="34" s="1"/>
  <c r="F87" i="31"/>
  <c r="F88" i="34"/>
  <c r="F87" i="34" s="1"/>
  <c r="F65" i="31"/>
  <c r="F66" i="34"/>
  <c r="F65" i="34" s="1"/>
  <c r="J146" i="31"/>
  <c r="J147" i="34"/>
  <c r="J146" i="34" s="1"/>
  <c r="K65" i="31"/>
  <c r="K66" i="34"/>
  <c r="K65" i="34" s="1"/>
  <c r="F31" i="31"/>
  <c r="F32" i="34"/>
  <c r="F31" i="34" s="1"/>
  <c r="F45" i="31"/>
  <c r="F46" i="34"/>
  <c r="F45" i="34" s="1"/>
  <c r="K45" i="31"/>
  <c r="K46" i="34"/>
  <c r="K45" i="34" s="1"/>
  <c r="K139" i="31"/>
  <c r="K140" i="34"/>
  <c r="K139" i="34" s="1"/>
  <c r="E163" i="31"/>
  <c r="E164" i="34"/>
  <c r="E163" i="34" s="1"/>
  <c r="H171" i="31"/>
  <c r="H172" i="34"/>
  <c r="H171" i="34" s="1"/>
  <c r="E39" i="31"/>
  <c r="E40" i="34"/>
  <c r="E39" i="34" s="1"/>
  <c r="M126" i="31"/>
  <c r="M127" i="34"/>
  <c r="M126" i="34" s="1"/>
  <c r="M58" i="31"/>
  <c r="M59" i="34"/>
  <c r="M58" i="34" s="1"/>
  <c r="G184" i="31"/>
  <c r="G185" i="34"/>
  <c r="G184" i="34" s="1"/>
  <c r="L117" i="31"/>
  <c r="L118" i="34"/>
  <c r="L117" i="34" s="1"/>
  <c r="F146" i="31"/>
  <c r="F147" i="34"/>
  <c r="F146" i="34" s="1"/>
  <c r="E31" i="31"/>
  <c r="E32" i="34"/>
  <c r="E31" i="34" s="1"/>
  <c r="I139" i="31"/>
  <c r="I140" i="34"/>
  <c r="I139" i="34" s="1"/>
  <c r="E80" i="31"/>
  <c r="E81" i="34"/>
  <c r="E80" i="34" s="1"/>
  <c r="I11" i="31"/>
  <c r="I12" i="34"/>
  <c r="I11" i="34" s="1"/>
  <c r="G45" i="31"/>
  <c r="G46" i="34"/>
  <c r="G45" i="34" s="1"/>
  <c r="K80" i="31"/>
  <c r="K81" i="34"/>
  <c r="K80" i="34" s="1"/>
  <c r="M93" i="31"/>
  <c r="M94" i="34"/>
  <c r="M93" i="34" s="1"/>
  <c r="N87" i="31"/>
  <c r="N88" i="34"/>
  <c r="N87" i="34" s="1"/>
  <c r="H154" i="31"/>
  <c r="H155" i="34"/>
  <c r="H154" i="34" s="1"/>
  <c r="K93" i="31"/>
  <c r="K94" i="34"/>
  <c r="K93" i="34" s="1"/>
  <c r="J58" i="31"/>
  <c r="J59" i="34"/>
  <c r="J58" i="34" s="1"/>
  <c r="L100" i="31"/>
  <c r="L101" i="34"/>
  <c r="L100" i="34" s="1"/>
  <c r="M154" i="31"/>
  <c r="M155" i="34"/>
  <c r="M154" i="34" s="1"/>
  <c r="F117" i="31"/>
  <c r="F118" i="34"/>
  <c r="F117" i="34" s="1"/>
  <c r="M139" i="31"/>
  <c r="M140" i="34"/>
  <c r="M139" i="34" s="1"/>
  <c r="E184" i="31"/>
  <c r="E185" i="34"/>
  <c r="E184" i="34" s="1"/>
  <c r="C85" i="31"/>
  <c r="D85" i="34"/>
  <c r="C85" i="34" s="1"/>
  <c r="M65" i="31"/>
  <c r="M66" i="34"/>
  <c r="M65" i="34" s="1"/>
  <c r="K171" i="31"/>
  <c r="K172" i="34"/>
  <c r="K171" i="34" s="1"/>
  <c r="J31" i="31"/>
  <c r="J32" i="34"/>
  <c r="J31" i="34" s="1"/>
  <c r="J163" i="31"/>
  <c r="J164" i="34"/>
  <c r="J163" i="34" s="1"/>
  <c r="F126" i="31"/>
  <c r="F127" i="34"/>
  <c r="F126" i="34" s="1"/>
  <c r="E45" i="31"/>
  <c r="E46" i="34"/>
  <c r="E45" i="34" s="1"/>
  <c r="H39" i="31"/>
  <c r="H40" i="34"/>
  <c r="H39" i="34" s="1"/>
  <c r="E74" i="31"/>
  <c r="E75" i="34"/>
  <c r="E74" i="34" s="1"/>
  <c r="N39" i="31"/>
  <c r="N40" i="34"/>
  <c r="N39" i="34" s="1"/>
  <c r="K133" i="31"/>
  <c r="K134" i="34"/>
  <c r="K133" i="34" s="1"/>
  <c r="D111" i="34"/>
  <c r="E65" i="31"/>
  <c r="E66" i="34"/>
  <c r="E65" i="34" s="1"/>
  <c r="L154" i="31"/>
  <c r="L155" i="34"/>
  <c r="L154" i="34" s="1"/>
  <c r="H163" i="31"/>
  <c r="H164" i="34"/>
  <c r="H163" i="34" s="1"/>
  <c r="N100" i="31"/>
  <c r="N101" i="34"/>
  <c r="N100" i="34" s="1"/>
  <c r="M171" i="31"/>
  <c r="M172" i="34"/>
  <c r="M171" i="34" s="1"/>
  <c r="I100" i="31"/>
  <c r="I101" i="34"/>
  <c r="I100" i="34" s="1"/>
  <c r="H117" i="31"/>
  <c r="H118" i="34"/>
  <c r="H117" i="34" s="1"/>
  <c r="G171" i="31"/>
  <c r="G172" i="34"/>
  <c r="G171" i="34" s="1"/>
  <c r="G177" i="31"/>
  <c r="G178" i="34"/>
  <c r="G177" i="34" s="1"/>
  <c r="E133" i="31"/>
  <c r="E134" i="34"/>
  <c r="E133" i="34" s="1"/>
  <c r="G74" i="31"/>
  <c r="G75" i="34"/>
  <c r="G74" i="34" s="1"/>
  <c r="K31" i="31"/>
  <c r="K32" i="34"/>
  <c r="K31" i="34" s="1"/>
  <c r="M133" i="31"/>
  <c r="M134" i="34"/>
  <c r="M133" i="34" s="1"/>
  <c r="J24" i="34"/>
  <c r="C151" i="31"/>
  <c r="D151" i="34"/>
  <c r="C151" i="34" s="1"/>
  <c r="N184" i="31"/>
  <c r="N185" i="34"/>
  <c r="N184" i="34" s="1"/>
  <c r="J80" i="31"/>
  <c r="J81" i="34"/>
  <c r="J80" i="34" s="1"/>
  <c r="C118" i="31"/>
  <c r="D118" i="34"/>
  <c r="F11" i="31"/>
  <c r="F12" i="34"/>
  <c r="F11" i="34" s="1"/>
  <c r="J171" i="31"/>
  <c r="J172" i="34"/>
  <c r="J171" i="34" s="1"/>
  <c r="J100" i="31"/>
  <c r="J101" i="34"/>
  <c r="J100" i="34" s="1"/>
  <c r="L133" i="31"/>
  <c r="L134" i="34"/>
  <c r="L133" i="34" s="1"/>
  <c r="J74" i="31"/>
  <c r="J75" i="34"/>
  <c r="J74" i="34" s="1"/>
  <c r="L80" i="31"/>
  <c r="L81" i="34"/>
  <c r="L80" i="34" s="1"/>
  <c r="E109" i="31"/>
  <c r="E110" i="34"/>
  <c r="E109" i="34" s="1"/>
  <c r="J87" i="31"/>
  <c r="J88" i="34"/>
  <c r="J87" i="34" s="1"/>
  <c r="K109" i="31"/>
  <c r="K110" i="34"/>
  <c r="K109" i="34" s="1"/>
  <c r="E100" i="31"/>
  <c r="E101" i="34"/>
  <c r="E100" i="34" s="1"/>
  <c r="G87" i="31"/>
  <c r="G88" i="34"/>
  <c r="G87" i="34" s="1"/>
  <c r="G133" i="31"/>
  <c r="G134" i="34"/>
  <c r="G133" i="34" s="1"/>
  <c r="J109" i="31"/>
  <c r="J110" i="34"/>
  <c r="J109" i="34" s="1"/>
  <c r="E177" i="31"/>
  <c r="E178" i="34"/>
  <c r="E177" i="34" s="1"/>
  <c r="N109" i="31"/>
  <c r="N110" i="34"/>
  <c r="N109" i="34" s="1"/>
  <c r="K11" i="31"/>
  <c r="K12" i="34"/>
  <c r="K11" i="34" s="1"/>
  <c r="J133" i="31"/>
  <c r="J134" i="34"/>
  <c r="J133" i="34" s="1"/>
  <c r="E154" i="31"/>
  <c r="E155" i="34"/>
  <c r="E154" i="34" s="1"/>
  <c r="I171" i="31"/>
  <c r="I172" i="34"/>
  <c r="I171" i="34" s="1"/>
  <c r="F93" i="31"/>
  <c r="F94" i="34"/>
  <c r="F93" i="34" s="1"/>
  <c r="C135" i="31"/>
  <c r="D135" i="34"/>
  <c r="C135" i="34" s="1"/>
  <c r="N12" i="34"/>
  <c r="F39" i="31"/>
  <c r="F40" i="34"/>
  <c r="F39" i="34" s="1"/>
  <c r="H109" i="31"/>
  <c r="H110" i="34"/>
  <c r="H109" i="34" s="1"/>
  <c r="H74" i="31"/>
  <c r="H75" i="34"/>
  <c r="H74" i="34" s="1"/>
  <c r="K146" i="31"/>
  <c r="K147" i="34"/>
  <c r="K146" i="34" s="1"/>
  <c r="L146" i="31"/>
  <c r="L147" i="34"/>
  <c r="L146" i="34" s="1"/>
  <c r="C107" i="31"/>
  <c r="D107" i="34"/>
  <c r="C107" i="34" s="1"/>
  <c r="M100" i="31"/>
  <c r="M101" i="34"/>
  <c r="M100" i="34" s="1"/>
  <c r="E87" i="31"/>
  <c r="E88" i="34"/>
  <c r="E87" i="34" s="1"/>
  <c r="K39" i="31"/>
  <c r="K40" i="34"/>
  <c r="K39" i="34" s="1"/>
  <c r="M184" i="31"/>
  <c r="M185" i="34"/>
  <c r="M184" i="34" s="1"/>
  <c r="N65" i="31"/>
  <c r="N66" i="34"/>
  <c r="N65" i="34" s="1"/>
  <c r="H31" i="31"/>
  <c r="H32" i="34"/>
  <c r="H31" i="34" s="1"/>
  <c r="L126" i="31"/>
  <c r="L127" i="34"/>
  <c r="L126" i="34" s="1"/>
  <c r="K126" i="31"/>
  <c r="K127" i="34"/>
  <c r="K126" i="34" s="1"/>
  <c r="L31" i="31"/>
  <c r="L32" i="34"/>
  <c r="L31" i="34" s="1"/>
  <c r="I23" i="31"/>
  <c r="I24" i="34"/>
  <c r="I23" i="34" s="1"/>
  <c r="G65" i="31"/>
  <c r="G66" i="34"/>
  <c r="G65" i="34" s="1"/>
  <c r="H177" i="31"/>
  <c r="H178" i="34"/>
  <c r="H177" i="34" s="1"/>
  <c r="N117" i="31"/>
  <c r="N118" i="34"/>
  <c r="N117" i="34" s="1"/>
  <c r="H146" i="31"/>
  <c r="H147" i="34"/>
  <c r="H146" i="34" s="1"/>
  <c r="G100" i="31"/>
  <c r="G101" i="34"/>
  <c r="G100" i="34" s="1"/>
  <c r="L109" i="31"/>
  <c r="L110" i="34"/>
  <c r="L109" i="34" s="1"/>
  <c r="G117" i="31"/>
  <c r="G118" i="34"/>
  <c r="G117" i="34" s="1"/>
  <c r="C67" i="31"/>
  <c r="D67" i="34"/>
  <c r="C67" i="34" s="1"/>
  <c r="G126" i="31"/>
  <c r="G127" i="34"/>
  <c r="G126" i="34" s="1"/>
  <c r="L39" i="31"/>
  <c r="L40" i="34"/>
  <c r="L39" i="34" s="1"/>
  <c r="E23" i="31"/>
  <c r="E24" i="34"/>
  <c r="E23" i="34" s="1"/>
  <c r="F154" i="31"/>
  <c r="F155" i="34"/>
  <c r="F154" i="34" s="1"/>
  <c r="H184" i="31"/>
  <c r="H185" i="34"/>
  <c r="H184" i="34" s="1"/>
  <c r="L45" i="31"/>
  <c r="L46" i="34"/>
  <c r="L45" i="34" s="1"/>
  <c r="H100" i="31"/>
  <c r="H101" i="34"/>
  <c r="H100" i="34" s="1"/>
  <c r="G39" i="31"/>
  <c r="G40" i="34"/>
  <c r="G39" i="34" s="1"/>
  <c r="H87" i="31"/>
  <c r="H88" i="34"/>
  <c r="H87" i="34" s="1"/>
  <c r="M31" i="31"/>
  <c r="M32" i="34"/>
  <c r="M31" i="34" s="1"/>
  <c r="F163" i="31"/>
  <c r="F164" i="34"/>
  <c r="F163" i="34" s="1"/>
  <c r="C47" i="31"/>
  <c r="D47" i="34"/>
  <c r="C47" i="34" s="1"/>
  <c r="F58" i="31"/>
  <c r="F59" i="34"/>
  <c r="F58" i="34" s="1"/>
  <c r="C55" i="31"/>
  <c r="D55" i="34"/>
  <c r="C55" i="34" s="1"/>
  <c r="M23" i="31"/>
  <c r="D13" i="34"/>
  <c r="N11" i="31"/>
  <c r="J26" i="34"/>
  <c r="D117" i="31" l="1"/>
  <c r="C117" i="31" s="1"/>
  <c r="F25" i="9" s="1"/>
  <c r="C25" i="9" s="1"/>
  <c r="J23" i="34"/>
  <c r="J21" i="34" s="1"/>
  <c r="J9" i="34" s="1"/>
  <c r="J7" i="34" s="1"/>
  <c r="M21" i="34"/>
  <c r="C187" i="31"/>
  <c r="D187" i="34"/>
  <c r="C187" i="34" s="1"/>
  <c r="C82" i="31"/>
  <c r="D82" i="34"/>
  <c r="C82" i="34" s="1"/>
  <c r="C161" i="31"/>
  <c r="D161" i="34"/>
  <c r="C161" i="34" s="1"/>
  <c r="E11" i="31"/>
  <c r="E12" i="34"/>
  <c r="E11" i="34" s="1"/>
  <c r="C69" i="31"/>
  <c r="D69" i="34"/>
  <c r="C69" i="34" s="1"/>
  <c r="K21" i="31"/>
  <c r="K9" i="31" s="1"/>
  <c r="C56" i="31"/>
  <c r="D56" i="34"/>
  <c r="C56" i="34" s="1"/>
  <c r="C113" i="31"/>
  <c r="D113" i="34"/>
  <c r="C113" i="34" s="1"/>
  <c r="C165" i="31"/>
  <c r="D165" i="34"/>
  <c r="C165" i="34" s="1"/>
  <c r="C70" i="31"/>
  <c r="D70" i="34"/>
  <c r="C70" i="34" s="1"/>
  <c r="C36" i="31"/>
  <c r="D36" i="34"/>
  <c r="C36" i="34" s="1"/>
  <c r="C105" i="31"/>
  <c r="D105" i="34"/>
  <c r="C105" i="34" s="1"/>
  <c r="C97" i="31"/>
  <c r="D97" i="34"/>
  <c r="C97" i="34" s="1"/>
  <c r="C37" i="31"/>
  <c r="D37" i="34"/>
  <c r="C37" i="34" s="1"/>
  <c r="C89" i="31"/>
  <c r="D89" i="34"/>
  <c r="C89" i="34" s="1"/>
  <c r="C160" i="31"/>
  <c r="D160" i="34"/>
  <c r="C160" i="34" s="1"/>
  <c r="C48" i="31"/>
  <c r="D48" i="34"/>
  <c r="C48" i="34" s="1"/>
  <c r="C144" i="31"/>
  <c r="D144" i="34"/>
  <c r="C144" i="34" s="1"/>
  <c r="C142" i="31"/>
  <c r="D142" i="34"/>
  <c r="C142" i="34" s="1"/>
  <c r="C41" i="31"/>
  <c r="D41" i="34"/>
  <c r="C41" i="34" s="1"/>
  <c r="H11" i="31"/>
  <c r="H9" i="31" s="1"/>
  <c r="H12" i="34"/>
  <c r="H11" i="34" s="1"/>
  <c r="C75" i="31"/>
  <c r="D74" i="31"/>
  <c r="C74" i="31" s="1"/>
  <c r="D75" i="34"/>
  <c r="C42" i="31"/>
  <c r="D42" i="34"/>
  <c r="C42" i="34" s="1"/>
  <c r="C141" i="31"/>
  <c r="D141" i="34"/>
  <c r="C141" i="34" s="1"/>
  <c r="N21" i="31"/>
  <c r="N9" i="31" s="1"/>
  <c r="C95" i="31"/>
  <c r="D95" i="34"/>
  <c r="C95" i="34" s="1"/>
  <c r="C182" i="31"/>
  <c r="D182" i="34"/>
  <c r="C182" i="34" s="1"/>
  <c r="C106" i="31"/>
  <c r="D106" i="34"/>
  <c r="C106" i="34" s="1"/>
  <c r="C34" i="31"/>
  <c r="D34" i="34"/>
  <c r="C34" i="34" s="1"/>
  <c r="C27" i="31"/>
  <c r="D27" i="34"/>
  <c r="C27" i="34" s="1"/>
  <c r="D11" i="31"/>
  <c r="C12" i="31"/>
  <c r="D12" i="34"/>
  <c r="H21" i="31"/>
  <c r="C121" i="31"/>
  <c r="D121" i="34"/>
  <c r="C121" i="34" s="1"/>
  <c r="C78" i="31"/>
  <c r="D78" i="34"/>
  <c r="C78" i="34" s="1"/>
  <c r="C179" i="31"/>
  <c r="D179" i="34"/>
  <c r="C179" i="34" s="1"/>
  <c r="C112" i="31"/>
  <c r="D112" i="34"/>
  <c r="C112" i="34" s="1"/>
  <c r="C148" i="31"/>
  <c r="D148" i="34"/>
  <c r="C148" i="34" s="1"/>
  <c r="C127" i="31"/>
  <c r="D126" i="31"/>
  <c r="C126" i="31" s="1"/>
  <c r="D127" i="34"/>
  <c r="C186" i="31"/>
  <c r="D186" i="34"/>
  <c r="C186" i="34" s="1"/>
  <c r="C119" i="31"/>
  <c r="D119" i="34"/>
  <c r="C119" i="34" s="1"/>
  <c r="C157" i="31"/>
  <c r="D157" i="34"/>
  <c r="C157" i="34" s="1"/>
  <c r="C61" i="31"/>
  <c r="D61" i="34"/>
  <c r="C61" i="34" s="1"/>
  <c r="I21" i="34"/>
  <c r="I9" i="34" s="1"/>
  <c r="I7" i="34" s="1"/>
  <c r="L21" i="34"/>
  <c r="C18" i="31"/>
  <c r="D18" i="34"/>
  <c r="C18" i="34" s="1"/>
  <c r="C46" i="31"/>
  <c r="D45" i="31"/>
  <c r="C45" i="31" s="1"/>
  <c r="D46" i="34"/>
  <c r="C188" i="31"/>
  <c r="D188" i="34"/>
  <c r="C188" i="34" s="1"/>
  <c r="C181" i="31"/>
  <c r="D181" i="34"/>
  <c r="C181" i="34" s="1"/>
  <c r="D109" i="31"/>
  <c r="C110" i="31"/>
  <c r="D110" i="34"/>
  <c r="C71" i="31"/>
  <c r="D71" i="34"/>
  <c r="C71" i="34" s="1"/>
  <c r="C131" i="31"/>
  <c r="D131" i="34"/>
  <c r="C131" i="34" s="1"/>
  <c r="C174" i="31"/>
  <c r="D174" i="34"/>
  <c r="C174" i="34" s="1"/>
  <c r="C152" i="31"/>
  <c r="D152" i="34"/>
  <c r="C152" i="34" s="1"/>
  <c r="C158" i="31"/>
  <c r="D158" i="34"/>
  <c r="C158" i="34" s="1"/>
  <c r="C72" i="31"/>
  <c r="D72" i="34"/>
  <c r="C72" i="34" s="1"/>
  <c r="C143" i="31"/>
  <c r="D143" i="34"/>
  <c r="C143" i="34" s="1"/>
  <c r="C173" i="31"/>
  <c r="D173" i="34"/>
  <c r="C173" i="34" s="1"/>
  <c r="I21" i="31"/>
  <c r="I9" i="31" s="1"/>
  <c r="F21" i="34"/>
  <c r="F9" i="34" s="1"/>
  <c r="F7" i="34" s="1"/>
  <c r="L21" i="31"/>
  <c r="C91" i="31"/>
  <c r="D91" i="34"/>
  <c r="C91" i="34" s="1"/>
  <c r="C169" i="31"/>
  <c r="D169" i="34"/>
  <c r="C169" i="34" s="1"/>
  <c r="C134" i="31"/>
  <c r="D133" i="31"/>
  <c r="C133" i="31" s="1"/>
  <c r="D134" i="34"/>
  <c r="C130" i="31"/>
  <c r="D130" i="34"/>
  <c r="C130" i="34" s="1"/>
  <c r="C118" i="34"/>
  <c r="K21" i="34"/>
  <c r="K9" i="34" s="1"/>
  <c r="K7" i="34" s="1"/>
  <c r="C175" i="31"/>
  <c r="D175" i="34"/>
  <c r="C175" i="34" s="1"/>
  <c r="C150" i="31"/>
  <c r="D150" i="34"/>
  <c r="C150" i="34" s="1"/>
  <c r="C104" i="31"/>
  <c r="D104" i="34"/>
  <c r="C104" i="34" s="1"/>
  <c r="C26" i="31"/>
  <c r="D26" i="34"/>
  <c r="C26" i="34" s="1"/>
  <c r="C164" i="31"/>
  <c r="D163" i="31"/>
  <c r="C163" i="31" s="1"/>
  <c r="D164" i="34"/>
  <c r="C166" i="31"/>
  <c r="D166" i="34"/>
  <c r="C166" i="34" s="1"/>
  <c r="C14" i="31"/>
  <c r="D14" i="34"/>
  <c r="C14" i="34" s="1"/>
  <c r="C88" i="31"/>
  <c r="D87" i="31"/>
  <c r="C87" i="31" s="1"/>
  <c r="D88" i="34"/>
  <c r="C19" i="31"/>
  <c r="D19" i="34"/>
  <c r="C19" i="34" s="1"/>
  <c r="C81" i="31"/>
  <c r="D80" i="31"/>
  <c r="C80" i="31" s="1"/>
  <c r="D81" i="34"/>
  <c r="N21" i="34"/>
  <c r="C189" i="31"/>
  <c r="D189" i="34"/>
  <c r="C189" i="34" s="1"/>
  <c r="C136" i="31"/>
  <c r="D136" i="34"/>
  <c r="C136" i="34" s="1"/>
  <c r="C137" i="31"/>
  <c r="D137" i="34"/>
  <c r="C137" i="34" s="1"/>
  <c r="C53" i="31"/>
  <c r="D53" i="34"/>
  <c r="C53" i="34" s="1"/>
  <c r="C123" i="31"/>
  <c r="D123" i="34"/>
  <c r="C123" i="34" s="1"/>
  <c r="C15" i="31"/>
  <c r="D15" i="34"/>
  <c r="C15" i="34" s="1"/>
  <c r="C63" i="31"/>
  <c r="D63" i="34"/>
  <c r="C63" i="34" s="1"/>
  <c r="C98" i="31"/>
  <c r="D98" i="34"/>
  <c r="C98" i="34" s="1"/>
  <c r="C59" i="31"/>
  <c r="D58" i="31"/>
  <c r="C58" i="31" s="1"/>
  <c r="D59" i="34"/>
  <c r="M11" i="31"/>
  <c r="M12" i="34"/>
  <c r="M11" i="34" s="1"/>
  <c r="D100" i="31"/>
  <c r="C100" i="31" s="1"/>
  <c r="C101" i="31"/>
  <c r="D101" i="34"/>
  <c r="C159" i="31"/>
  <c r="D159" i="34"/>
  <c r="C159" i="34" s="1"/>
  <c r="C24" i="31"/>
  <c r="D23" i="31"/>
  <c r="D24" i="34"/>
  <c r="D93" i="31"/>
  <c r="C93" i="31" s="1"/>
  <c r="C94" i="31"/>
  <c r="D94" i="34"/>
  <c r="C32" i="31"/>
  <c r="D31" i="31"/>
  <c r="C31" i="31" s="1"/>
  <c r="D32" i="34"/>
  <c r="C114" i="31"/>
  <c r="D114" i="34"/>
  <c r="C114" i="34" s="1"/>
  <c r="C49" i="31"/>
  <c r="D49" i="34"/>
  <c r="C49" i="34" s="1"/>
  <c r="C62" i="31"/>
  <c r="D62" i="34"/>
  <c r="C62" i="34" s="1"/>
  <c r="C13" i="31"/>
  <c r="N13" i="34"/>
  <c r="N11" i="34" s="1"/>
  <c r="C140" i="31"/>
  <c r="D139" i="31"/>
  <c r="C139" i="31" s="1"/>
  <c r="D140" i="34"/>
  <c r="C54" i="31"/>
  <c r="D54" i="34"/>
  <c r="C54" i="34" s="1"/>
  <c r="C102" i="31"/>
  <c r="D102" i="34"/>
  <c r="C102" i="34" s="1"/>
  <c r="C17" i="31"/>
  <c r="D17" i="34"/>
  <c r="C17" i="34" s="1"/>
  <c r="E21" i="34"/>
  <c r="F21" i="31"/>
  <c r="F9" i="31" s="1"/>
  <c r="C33" i="31"/>
  <c r="D33" i="34"/>
  <c r="C33" i="34" s="1"/>
  <c r="C167" i="31"/>
  <c r="D167" i="34"/>
  <c r="C167" i="34" s="1"/>
  <c r="D65" i="31"/>
  <c r="C65" i="31" s="1"/>
  <c r="C66" i="31"/>
  <c r="D66" i="34"/>
  <c r="C84" i="31"/>
  <c r="D84" i="34"/>
  <c r="C84" i="34" s="1"/>
  <c r="C185" i="31"/>
  <c r="D184" i="31"/>
  <c r="C184" i="31" s="1"/>
  <c r="D185" i="34"/>
  <c r="C96" i="31"/>
  <c r="D96" i="34"/>
  <c r="C96" i="34" s="1"/>
  <c r="C16" i="31"/>
  <c r="D16" i="34"/>
  <c r="C16" i="34" s="1"/>
  <c r="C128" i="31"/>
  <c r="D128" i="34"/>
  <c r="C128" i="34" s="1"/>
  <c r="C43" i="31"/>
  <c r="D43" i="34"/>
  <c r="C43" i="34" s="1"/>
  <c r="C25" i="31"/>
  <c r="D25" i="34"/>
  <c r="C25" i="34" s="1"/>
  <c r="C124" i="31"/>
  <c r="D124" i="34"/>
  <c r="C124" i="34" s="1"/>
  <c r="D177" i="31"/>
  <c r="C177" i="31" s="1"/>
  <c r="C178" i="31"/>
  <c r="D178" i="34"/>
  <c r="C28" i="31"/>
  <c r="D28" i="34"/>
  <c r="C28" i="34" s="1"/>
  <c r="C40" i="31"/>
  <c r="D39" i="31"/>
  <c r="C39" i="31" s="1"/>
  <c r="D40" i="34"/>
  <c r="C77" i="31"/>
  <c r="D77" i="34"/>
  <c r="C77" i="34" s="1"/>
  <c r="C168" i="31"/>
  <c r="D168" i="34"/>
  <c r="C168" i="34" s="1"/>
  <c r="C50" i="31"/>
  <c r="D50" i="34"/>
  <c r="C50" i="34" s="1"/>
  <c r="C120" i="31"/>
  <c r="D120" i="34"/>
  <c r="C120" i="34" s="1"/>
  <c r="C90" i="31"/>
  <c r="D90" i="34"/>
  <c r="C90" i="34" s="1"/>
  <c r="H21" i="34"/>
  <c r="C76" i="31"/>
  <c r="D76" i="34"/>
  <c r="C76" i="34" s="1"/>
  <c r="C180" i="31"/>
  <c r="D180" i="34"/>
  <c r="C180" i="34" s="1"/>
  <c r="C172" i="31"/>
  <c r="D171" i="31"/>
  <c r="C171" i="31" s="1"/>
  <c r="D172" i="34"/>
  <c r="C155" i="31"/>
  <c r="D154" i="31"/>
  <c r="C154" i="31" s="1"/>
  <c r="D155" i="34"/>
  <c r="L11" i="31"/>
  <c r="L12" i="34"/>
  <c r="L11" i="34" s="1"/>
  <c r="C68" i="31"/>
  <c r="D68" i="34"/>
  <c r="C68" i="34" s="1"/>
  <c r="C35" i="31"/>
  <c r="D35" i="34"/>
  <c r="C35" i="34" s="1"/>
  <c r="C51" i="31"/>
  <c r="D51" i="34"/>
  <c r="C51" i="34" s="1"/>
  <c r="C83" i="31"/>
  <c r="D83" i="34"/>
  <c r="C83" i="34" s="1"/>
  <c r="C149" i="31"/>
  <c r="D149" i="34"/>
  <c r="C149" i="34" s="1"/>
  <c r="C129" i="31"/>
  <c r="D129" i="34"/>
  <c r="C129" i="34" s="1"/>
  <c r="C115" i="31"/>
  <c r="D115" i="34"/>
  <c r="C115" i="34" s="1"/>
  <c r="C122" i="31"/>
  <c r="D122" i="34"/>
  <c r="C122" i="34" s="1"/>
  <c r="C52" i="31"/>
  <c r="D52" i="34"/>
  <c r="C52" i="34" s="1"/>
  <c r="G11" i="31"/>
  <c r="G12" i="34"/>
  <c r="G11" i="34" s="1"/>
  <c r="C147" i="31"/>
  <c r="D146" i="31"/>
  <c r="C146" i="31" s="1"/>
  <c r="D147" i="34"/>
  <c r="C156" i="31"/>
  <c r="D156" i="34"/>
  <c r="C156" i="34" s="1"/>
  <c r="M21" i="31"/>
  <c r="E21" i="31"/>
  <c r="J23" i="31"/>
  <c r="J21" i="31" s="1"/>
  <c r="J9" i="31" s="1"/>
  <c r="M9" i="34" l="1"/>
  <c r="M7" i="34" s="1"/>
  <c r="E9" i="34"/>
  <c r="E7" i="34" s="1"/>
  <c r="M9" i="31"/>
  <c r="M7" i="31" s="1"/>
  <c r="N9" i="34"/>
  <c r="N7" i="34" s="1"/>
  <c r="C185" i="34"/>
  <c r="D184" i="34"/>
  <c r="C184" i="34" s="1"/>
  <c r="F17" i="9"/>
  <c r="C17" i="9" s="1"/>
  <c r="C134" i="34"/>
  <c r="D133" i="34"/>
  <c r="C133" i="34" s="1"/>
  <c r="F16" i="9"/>
  <c r="C16" i="9" s="1"/>
  <c r="C147" i="34"/>
  <c r="D146" i="34"/>
  <c r="C146" i="34" s="1"/>
  <c r="F34" i="9"/>
  <c r="C34" i="9" s="1"/>
  <c r="C127" i="34"/>
  <c r="D126" i="34"/>
  <c r="C126" i="34" s="1"/>
  <c r="D65" i="34"/>
  <c r="C65" i="34" s="1"/>
  <c r="C66" i="34"/>
  <c r="J14" i="29"/>
  <c r="J10" i="29" s="1"/>
  <c r="J8" i="29" s="1"/>
  <c r="J7" i="31"/>
  <c r="F30" i="9"/>
  <c r="C30" i="9" s="1"/>
  <c r="F18" i="9"/>
  <c r="C18" i="9" s="1"/>
  <c r="D31" i="34"/>
  <c r="C31" i="34" s="1"/>
  <c r="C32" i="34"/>
  <c r="L9" i="31"/>
  <c r="D58" i="34"/>
  <c r="C58" i="34" s="1"/>
  <c r="C59" i="34"/>
  <c r="C46" i="34"/>
  <c r="D45" i="34"/>
  <c r="C45" i="34" s="1"/>
  <c r="F19" i="9"/>
  <c r="C19" i="9" s="1"/>
  <c r="F22" i="9"/>
  <c r="C22" i="9" s="1"/>
  <c r="N7" i="31"/>
  <c r="N14" i="29"/>
  <c r="N10" i="29" s="1"/>
  <c r="N8" i="29" s="1"/>
  <c r="D21" i="31"/>
  <c r="C23" i="31"/>
  <c r="C110" i="34"/>
  <c r="D109" i="34"/>
  <c r="F26" i="9"/>
  <c r="C26" i="9" s="1"/>
  <c r="D39" i="34"/>
  <c r="C39" i="34" s="1"/>
  <c r="C40" i="34"/>
  <c r="F15" i="9"/>
  <c r="C15" i="9" s="1"/>
  <c r="C11" i="31"/>
  <c r="D154" i="34"/>
  <c r="C154" i="34" s="1"/>
  <c r="C155" i="34"/>
  <c r="E9" i="31"/>
  <c r="D139" i="34"/>
  <c r="C139" i="34" s="1"/>
  <c r="C140" i="34"/>
  <c r="F14" i="9"/>
  <c r="C14" i="9" s="1"/>
  <c r="F23" i="9"/>
  <c r="C23" i="9" s="1"/>
  <c r="C81" i="34"/>
  <c r="D80" i="34"/>
  <c r="C80" i="34" s="1"/>
  <c r="D163" i="34"/>
  <c r="C163" i="34" s="1"/>
  <c r="C164" i="34"/>
  <c r="D117" i="34"/>
  <c r="C117" i="34" s="1"/>
  <c r="C24" i="34"/>
  <c r="D23" i="34"/>
  <c r="C88" i="34"/>
  <c r="D87" i="34"/>
  <c r="C87" i="34" s="1"/>
  <c r="F29" i="9"/>
  <c r="C29" i="9" s="1"/>
  <c r="F21" i="9"/>
  <c r="C21" i="9" s="1"/>
  <c r="D100" i="34"/>
  <c r="C100" i="34" s="1"/>
  <c r="C101" i="34"/>
  <c r="D171" i="34"/>
  <c r="C171" i="34" s="1"/>
  <c r="C172" i="34"/>
  <c r="D177" i="34"/>
  <c r="C177" i="34" s="1"/>
  <c r="C178" i="34"/>
  <c r="F28" i="9"/>
  <c r="C28" i="9" s="1"/>
  <c r="F20" i="9"/>
  <c r="C20" i="9" s="1"/>
  <c r="F31" i="9"/>
  <c r="C31" i="9" s="1"/>
  <c r="I7" i="31"/>
  <c r="I14" i="29"/>
  <c r="I10" i="29" s="1"/>
  <c r="I8" i="29" s="1"/>
  <c r="G111" i="34"/>
  <c r="G109" i="31"/>
  <c r="G21" i="31" s="1"/>
  <c r="G9" i="31" s="1"/>
  <c r="C111" i="31"/>
  <c r="K7" i="31"/>
  <c r="K14" i="29"/>
  <c r="K10" i="29" s="1"/>
  <c r="K8" i="29" s="1"/>
  <c r="F33" i="9"/>
  <c r="C33" i="9" s="1"/>
  <c r="F7" i="31"/>
  <c r="F14" i="29"/>
  <c r="F10" i="29" s="1"/>
  <c r="F8" i="29" s="1"/>
  <c r="F27" i="9"/>
  <c r="C27" i="9" s="1"/>
  <c r="H7" i="31"/>
  <c r="H14" i="29"/>
  <c r="H10" i="29" s="1"/>
  <c r="H8" i="29" s="1"/>
  <c r="L9" i="34"/>
  <c r="L7" i="34" s="1"/>
  <c r="C12" i="34"/>
  <c r="D11" i="34"/>
  <c r="H9" i="34"/>
  <c r="H7" i="34" s="1"/>
  <c r="C13" i="34"/>
  <c r="F32" i="9"/>
  <c r="C32" i="9" s="1"/>
  <c r="D93" i="34"/>
  <c r="C93" i="34" s="1"/>
  <c r="C94" i="34"/>
  <c r="D74" i="34"/>
  <c r="C74" i="34" s="1"/>
  <c r="C75" i="34"/>
  <c r="C109" i="31" l="1"/>
  <c r="M14" i="29"/>
  <c r="M10" i="29" s="1"/>
  <c r="M8" i="29" s="1"/>
  <c r="C21" i="31"/>
  <c r="C11" i="34"/>
  <c r="G14" i="29"/>
  <c r="G10" i="29" s="1"/>
  <c r="G8" i="29" s="1"/>
  <c r="G7" i="31"/>
  <c r="C111" i="34"/>
  <c r="G109" i="34"/>
  <c r="G21" i="34" s="1"/>
  <c r="G9" i="34" s="1"/>
  <c r="G7" i="34" s="1"/>
  <c r="C23" i="34"/>
  <c r="D21" i="34"/>
  <c r="C21" i="34" s="1"/>
  <c r="E7" i="31"/>
  <c r="E14" i="29"/>
  <c r="E10" i="29" s="1"/>
  <c r="E8" i="29" s="1"/>
  <c r="F24" i="9"/>
  <c r="C24" i="9" s="1"/>
  <c r="F11" i="9"/>
  <c r="D9" i="31"/>
  <c r="F13" i="9"/>
  <c r="L7" i="31"/>
  <c r="L14" i="29"/>
  <c r="L10" i="29" s="1"/>
  <c r="L8" i="29" s="1"/>
  <c r="C109" i="34" l="1"/>
  <c r="F12" i="9"/>
  <c r="C12" i="9" s="1"/>
  <c r="C13" i="9"/>
  <c r="D14" i="29"/>
  <c r="D7" i="31"/>
  <c r="C9" i="31"/>
  <c r="C11" i="9"/>
  <c r="D9" i="34"/>
  <c r="C14" i="29" l="1"/>
  <c r="D10" i="29"/>
  <c r="F9" i="9"/>
  <c r="D7" i="34"/>
  <c r="C9" i="34"/>
  <c r="C7" i="31"/>
  <c r="C7" i="34" l="1"/>
  <c r="F7" i="9"/>
  <c r="C9" i="9"/>
  <c r="D8" i="29"/>
  <c r="C10" i="29"/>
  <c r="C8" i="29" l="1"/>
  <c r="C7" i="9"/>
  <c r="E13" i="37" l="1"/>
  <c r="E10" i="37" s="1"/>
  <c r="E8" i="37" s="1"/>
  <c r="H21" i="37"/>
  <c r="H33" i="37"/>
  <c r="H20" i="37"/>
  <c r="H32" i="37"/>
  <c r="H16" i="37"/>
  <c r="H22" i="37"/>
  <c r="H23" i="37"/>
  <c r="H28" i="37"/>
  <c r="H34" i="37"/>
  <c r="H35" i="37"/>
  <c r="H19" i="37"/>
  <c r="H31" i="37"/>
  <c r="H18" i="37"/>
  <c r="H24" i="37"/>
  <c r="H25" i="37"/>
  <c r="H26" i="37"/>
  <c r="H27" i="37"/>
  <c r="H30" i="37"/>
  <c r="H37" i="37"/>
  <c r="H12" i="37"/>
  <c r="H17" i="37"/>
  <c r="H29" i="37"/>
  <c r="H14" i="37"/>
  <c r="H15" i="37"/>
  <c r="F13" i="37" l="1"/>
  <c r="F10" i="37" s="1"/>
  <c r="F8" i="37" s="1"/>
  <c r="H13" i="37"/>
  <c r="H10" i="37" s="1"/>
  <c r="G13" i="37"/>
  <c r="G10" i="37" s="1"/>
  <c r="G8" i="37" s="1"/>
  <c r="H8" i="37" l="1"/>
</calcChain>
</file>

<file path=xl/sharedStrings.xml><?xml version="1.0" encoding="utf-8"?>
<sst xmlns="http://schemas.openxmlformats.org/spreadsheetml/2006/main" count="1174" uniqueCount="230">
  <si>
    <t>ANNEX A</t>
  </si>
  <si>
    <t>TABLE 1</t>
  </si>
  <si>
    <t xml:space="preserve">MACROECONOMIC INDICATORS &amp; ASSUMPTIONS </t>
  </si>
  <si>
    <t>CY 2025</t>
  </si>
  <si>
    <t>MACROECONOMIC INDICATORS</t>
  </si>
  <si>
    <t xml:space="preserve">  Gross Domestic Product (GDP), Nominal (In Million Pesos)</t>
  </si>
  <si>
    <t xml:space="preserve">  GDP Growth, Nominal</t>
  </si>
  <si>
    <t xml:space="preserve">  GDP, Real (In Million Pesos)</t>
  </si>
  <si>
    <t xml:space="preserve">  GDP Growth, Real</t>
  </si>
  <si>
    <t xml:space="preserve">  Inflation Rate</t>
  </si>
  <si>
    <t xml:space="preserve">  T-Bill Rate (364-day)</t>
  </si>
  <si>
    <t xml:space="preserve">  Exports, FOB, US$ M (PSA)</t>
  </si>
  <si>
    <t xml:space="preserve">  Export Growth Rate, US$ Terms</t>
  </si>
  <si>
    <t xml:space="preserve">  Export Growth Rate, Peso Terms</t>
  </si>
  <si>
    <t>Source:</t>
  </si>
  <si>
    <t xml:space="preserve">   Budget of Expenditures and Sources of Financing (DBCC Ad Referendum approved on June 27, 2024)</t>
  </si>
  <si>
    <t>TABLE 2</t>
  </si>
  <si>
    <t>MONTHLY COLLECTION GOAL ALLOCATION, BY MAJOR TAX TYPE, CY 2025</t>
  </si>
  <si>
    <t>(In Thousand Pesos)</t>
  </si>
  <si>
    <t>MAJOR TAX TYPE</t>
  </si>
  <si>
    <t>TOTAL GOAL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</si>
  <si>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</si>
  <si>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</si>
  <si>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</si>
  <si>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</si>
  <si>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</si>
  <si>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</si>
  <si>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</si>
  <si>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</si>
  <si>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</si>
  <si>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</si>
  <si>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</si>
  <si>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</si>
  <si>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GRAND TOTAL</t>
  </si>
  <si>
    <t>I. BIR OPERATIONS</t>
  </si>
  <si>
    <t xml:space="preserve">    A. TAXES ON NET INCOME
           AND PROFITS</t>
  </si>
  <si>
    <t xml:space="preserve">    B. EXCISE TAXES</t>
  </si>
  <si>
    <t xml:space="preserve">    C. VALUE-ADDED TAX</t>
  </si>
  <si>
    <t xml:space="preserve">    D. PERCENTAGE TAXES</t>
  </si>
  <si>
    <t xml:space="preserve">    E. OTHER TAXES</t>
  </si>
  <si>
    <t>II. NON-BIR OPERATIONS</t>
  </si>
  <si>
    <t xml:space="preserve">    B. OTHER TAXES</t>
  </si>
  <si>
    <t>TABLE 3</t>
  </si>
  <si>
    <t>TOTAL COLLECTION GOAL ALLOCATION, BY IMPLEMENTING OFFICE, CY 2025</t>
  </si>
  <si>
    <t>IMPLEMENTING OFFICE</t>
  </si>
  <si>
    <t>CY 2025 GOAL 
NET OF SPECIAL TAXES</t>
  </si>
  <si>
    <t>EXCISE TAXES</t>
  </si>
  <si>
    <t>FWT ON GOVERNMENT SECURITIES</t>
  </si>
  <si>
    <t>DST ON GOVERNMENT SECURITIES</t>
  </si>
  <si>
    <t>NEW MEASURES</t>
  </si>
  <si>
    <t>A. LARGE TAXPAYERS SERVICE</t>
  </si>
  <si>
    <t>B. REVENUE REGIONS</t>
  </si>
  <si>
    <t>1  CALASIAO</t>
  </si>
  <si>
    <t>2  CORDILLERA ADMINISTRATIVE REGION</t>
  </si>
  <si>
    <t>3  TUGUEGARAO CITY</t>
  </si>
  <si>
    <t>4  CITY OF SAN FERNANDO, PAMPANGA</t>
  </si>
  <si>
    <t>5  CALOOCAN CITY</t>
  </si>
  <si>
    <t>6  CITY OF MANILA</t>
  </si>
  <si>
    <t>7A  QUEZON CITY</t>
  </si>
  <si>
    <t>7B  EAST NATIONAL CAPITAL REGION</t>
  </si>
  <si>
    <t>8A  MAKATI CITY</t>
  </si>
  <si>
    <t>8B  SOUTH NATIONAL CAPITAL REGION</t>
  </si>
  <si>
    <t>9A  CABAMIRO (Cavite-Batangas-Oriental 
      Mindoro-Occidental Mindoro-Romblon)</t>
  </si>
  <si>
    <t>9B  LAQUEMAR (Laguna-Quezon-Marinduque)</t>
  </si>
  <si>
    <t>10  LEGAZPI CITY</t>
  </si>
  <si>
    <t>11  ILOILO CITY</t>
  </si>
  <si>
    <t>12  BACOLOD CITY</t>
  </si>
  <si>
    <t>13  CEBU CITY</t>
  </si>
  <si>
    <t>14  EASTERN VISAYAS REGION</t>
  </si>
  <si>
    <t>15  ZAMBOANGA CITY</t>
  </si>
  <si>
    <t>16  CAGAYAN DE ORO CITY</t>
  </si>
  <si>
    <t>17  BUTUAN CITY</t>
  </si>
  <si>
    <t>18  KORONADAL CITY</t>
  </si>
  <si>
    <t>19  DAVAO CITY</t>
  </si>
  <si>
    <t>TABLE 4</t>
  </si>
  <si>
    <t>COLLECTION GOAL ALLOCATION, BY IMPLEMENTING OFFICE AND MAJOR TAX TYPE, CY 2025</t>
  </si>
  <si>
    <t>INCOME 
TAXES</t>
  </si>
  <si>
    <t>EXCISE 
TAXES</t>
  </si>
  <si>
    <t>VALUE-ADDED TAX</t>
  </si>
  <si>
    <t>PERCENTAGE 
TAXES</t>
  </si>
  <si>
    <t>OTHER 
TAXES</t>
  </si>
  <si>
    <t>TABLE 5A</t>
  </si>
  <si>
    <t>MONTHLY TOTAL COLLECTION GOAL ALLOCATION, BY IMPLEMENTING OFFICE, CY 2025</t>
  </si>
  <si>
    <t>TOTAL</t>
  </si>
  <si>
    <t>A. Large Taxpayers Service</t>
  </si>
  <si>
    <t>116. Regular Large Taxpayers 1</t>
  </si>
  <si>
    <t>125. Regular Large Taxpayers 2</t>
  </si>
  <si>
    <t>126. Regular Large Taxpayers 3</t>
  </si>
  <si>
    <t>121. Excise Large Taxpayers 1</t>
  </si>
  <si>
    <t>124. Excise Large Taxpayers 2</t>
  </si>
  <si>
    <t>123. LTD Cebu</t>
  </si>
  <si>
    <t>123. LTD Davao</t>
  </si>
  <si>
    <t>121/124. Excise Large Taxpayers Field Operation Division</t>
  </si>
  <si>
    <t>B. Revenue Regions</t>
  </si>
  <si>
    <t xml:space="preserve">   1. Laoag City, Ilocos Norte</t>
  </si>
  <si>
    <t xml:space="preserve">   2. Vigan City, Ilocos Sur</t>
  </si>
  <si>
    <t xml:space="preserve">   3. San Fernando, La Union</t>
  </si>
  <si>
    <t xml:space="preserve">   4. Calasiao, Central Pangasinan</t>
  </si>
  <si>
    <t xml:space="preserve">   5. Alaminos City, West Pangasinan</t>
  </si>
  <si>
    <t xml:space="preserve">   6. Urdaneta City, East Pangasinan</t>
  </si>
  <si>
    <t xml:space="preserve">   7. Bangued, Abra</t>
  </si>
  <si>
    <t xml:space="preserve">   8. Baguio City</t>
  </si>
  <si>
    <t xml:space="preserve">   9. La Trinidad, Benguet</t>
  </si>
  <si>
    <t xml:space="preserve">   10. Bontoc, Mt. Province</t>
  </si>
  <si>
    <t xml:space="preserve">   11. Tabuk, Kalinga</t>
  </si>
  <si>
    <t xml:space="preserve">   12. Lagawe, Ifugao</t>
  </si>
  <si>
    <t xml:space="preserve">   13. Tuguegarao City, Cagayan</t>
  </si>
  <si>
    <t xml:space="preserve">   14. Bayombong, Nueva Vizcaya</t>
  </si>
  <si>
    <t xml:space="preserve">   15. Naguilian, Isabela</t>
  </si>
  <si>
    <t xml:space="preserve">   16. Cabarroguis, Quirino</t>
  </si>
  <si>
    <t xml:space="preserve">   17A. Tarlac City, Tarlac</t>
  </si>
  <si>
    <t xml:space="preserve">   17B. Paniqui, Tarlac</t>
  </si>
  <si>
    <t xml:space="preserve">   18. Olongapo City, Zambales</t>
  </si>
  <si>
    <t xml:space="preserve">   19. Subic Bay Freeport Zone</t>
  </si>
  <si>
    <t xml:space="preserve">   20. Balanga City, Bataan</t>
  </si>
  <si>
    <t xml:space="preserve">   21A. Angeles City, North Pampanga</t>
  </si>
  <si>
    <t xml:space="preserve">   21B. City of San Fernando, South Pampanga</t>
  </si>
  <si>
    <t xml:space="preserve">   21C. Clark Freeport and Special Economic Zone (CFEZ)</t>
  </si>
  <si>
    <t xml:space="preserve">   22. Baler, Aurora</t>
  </si>
  <si>
    <t xml:space="preserve">   23A. Talavera, North Nueva Ecija</t>
  </si>
  <si>
    <t xml:space="preserve">   23B. Cabanatuan City, South Nueva Ecija</t>
  </si>
  <si>
    <t xml:space="preserve">   24. Valenzuela City</t>
  </si>
  <si>
    <t xml:space="preserve">   25A. West Bulacan</t>
  </si>
  <si>
    <t xml:space="preserve">   25B. East Bulacan</t>
  </si>
  <si>
    <t xml:space="preserve">   26. Malabon City/ Navotas City</t>
  </si>
  <si>
    <t xml:space="preserve">   27. Caloocan City</t>
  </si>
  <si>
    <t xml:space="preserve">   29. Tondo-San Nicolas</t>
  </si>
  <si>
    <t xml:space="preserve">   30. Binondo</t>
  </si>
  <si>
    <t xml:space="preserve">   31. Sta. Cruz</t>
  </si>
  <si>
    <t xml:space="preserve">   32. Quiapo-Sampaloc-San Miguel-Sta. Mesa</t>
  </si>
  <si>
    <t xml:space="preserve">   33. Intramuros-Ermita-Malate</t>
  </si>
  <si>
    <t xml:space="preserve">   34. Paco-Pandacan-Sta. Ana-San Andres</t>
  </si>
  <si>
    <t xml:space="preserve">   36. Puerto Princesa City, Palawan</t>
  </si>
  <si>
    <t xml:space="preserve">   28. Novaliches</t>
  </si>
  <si>
    <t xml:space="preserve">   38. North Quezon City</t>
  </si>
  <si>
    <t xml:space="preserve">   39. South Quezon City</t>
  </si>
  <si>
    <t xml:space="preserve">   40. Cubao</t>
  </si>
  <si>
    <t xml:space="preserve">   41. Mandaluyong City</t>
  </si>
  <si>
    <t xml:space="preserve">   42. San Juan City</t>
  </si>
  <si>
    <t xml:space="preserve">   43. Pasig City</t>
  </si>
  <si>
    <t xml:space="preserve">   45. SMART (San Mateo-Marikina-Antipolo-
         Rodriguez-Teresa)</t>
  </si>
  <si>
    <t xml:space="preserve">   46. Cainta-Taytay</t>
  </si>
  <si>
    <t xml:space="preserve">   47. East Makati City</t>
  </si>
  <si>
    <t xml:space="preserve">   48. West Makati City</t>
  </si>
  <si>
    <t xml:space="preserve">   49. North Makati City</t>
  </si>
  <si>
    <t xml:space="preserve">   50. South Makati City</t>
  </si>
  <si>
    <t xml:space="preserve">   44. Taguig City-Pateros</t>
  </si>
  <si>
    <t xml:space="preserve">   51. Pasay City</t>
  </si>
  <si>
    <t xml:space="preserve">   52. Parañaque City</t>
  </si>
  <si>
    <t xml:space="preserve">   53A. Las Piñas City</t>
  </si>
  <si>
    <t xml:space="preserve">   53B. Muntinlupa City</t>
  </si>
  <si>
    <t>9A  CABAMIRO (CAVITE-BATANGAS-ORIENTAL 
       MINDORO-OCCIDENTAL MINDORO-ROMBLON)</t>
  </si>
  <si>
    <t xml:space="preserve">   35. Odiongan, Romblon</t>
  </si>
  <si>
    <t xml:space="preserve">   37. San Jose, Occidental Mindoro</t>
  </si>
  <si>
    <t xml:space="preserve">   54A. Trece Martires City, East Cavite</t>
  </si>
  <si>
    <t xml:space="preserve">   54B. Kawit, West Cavite</t>
  </si>
  <si>
    <t xml:space="preserve">   58. Batangas City, West Batangas</t>
  </si>
  <si>
    <t xml:space="preserve">   59. Lipa City, East Batangas</t>
  </si>
  <si>
    <t xml:space="preserve">   63. Calapan City, Oriental Mindoro</t>
  </si>
  <si>
    <t>9B  LAQUEMAR (LAGUNA-QUEZON-MARINDUQUE)</t>
  </si>
  <si>
    <t xml:space="preserve">   55. San Pablo City, East Laguna</t>
  </si>
  <si>
    <t xml:space="preserve">   56. Calamba City, Central Laguna</t>
  </si>
  <si>
    <t xml:space="preserve">   57. Biñan City, West Laguna</t>
  </si>
  <si>
    <t xml:space="preserve">   60. Lucena City, North Quezon</t>
  </si>
  <si>
    <t xml:space="preserve">   61. Gumaca, South Quezon</t>
  </si>
  <si>
    <t xml:space="preserve">   62. Boac, Marinduque</t>
  </si>
  <si>
    <t xml:space="preserve">   64. Talisay City, Camarines Norte</t>
  </si>
  <si>
    <t xml:space="preserve">   65. Naga City, Camarines Sur</t>
  </si>
  <si>
    <t xml:space="preserve">   66. Iriga City, Camarines Sur</t>
  </si>
  <si>
    <t xml:space="preserve">   67. Legazpi City, Albay</t>
  </si>
  <si>
    <t xml:space="preserve">   68. Sorsogon City, Sorsogon</t>
  </si>
  <si>
    <t xml:space="preserve">   69. Virac, Catanduanes</t>
  </si>
  <si>
    <t xml:space="preserve">   70. Masbate City, Masbate</t>
  </si>
  <si>
    <t xml:space="preserve">   71. Kalibo, Aklan</t>
  </si>
  <si>
    <t xml:space="preserve">   72. Roxas City, Capiz</t>
  </si>
  <si>
    <t xml:space="preserve">   73. San Jose, Antique</t>
  </si>
  <si>
    <t xml:space="preserve">   74. Iloilo City, Iloilo</t>
  </si>
  <si>
    <t xml:space="preserve">   75. Zarraga, Iloilo</t>
  </si>
  <si>
    <t xml:space="preserve">   76. Victorias City, Negros Occidental</t>
  </si>
  <si>
    <t xml:space="preserve">   77. Bacolod City, Negros Occidental</t>
  </si>
  <si>
    <t xml:space="preserve">   78. Binalbagan, Negros Occidental</t>
  </si>
  <si>
    <t xml:space="preserve">   79. Dumaguete City, Negros Oriental</t>
  </si>
  <si>
    <t xml:space="preserve">   80. Mandaue City, Cebu</t>
  </si>
  <si>
    <t xml:space="preserve">   81. Cebu City North</t>
  </si>
  <si>
    <t xml:space="preserve">   82. Cebu City South</t>
  </si>
  <si>
    <t xml:space="preserve">   83. Talisay City, Cebu</t>
  </si>
  <si>
    <t xml:space="preserve">   84. Tagbilaran City, Bohol</t>
  </si>
  <si>
    <t xml:space="preserve">   85. Catarman, Northern Samar</t>
  </si>
  <si>
    <t xml:space="preserve">   86. Borongan City, Eastern Samar</t>
  </si>
  <si>
    <t xml:space="preserve">   87. Calbayog City, Samar</t>
  </si>
  <si>
    <t xml:space="preserve">   88. Tacloban City, Leyte</t>
  </si>
  <si>
    <t xml:space="preserve">   89. Ormoc City, Leyte</t>
  </si>
  <si>
    <t xml:space="preserve">   90. Maasin City, Southern Leyte</t>
  </si>
  <si>
    <t xml:space="preserve">   91. Dipolog City, Zamboanga del Norte</t>
  </si>
  <si>
    <t xml:space="preserve">   92. Pagadian City, Zamboanga del Sur</t>
  </si>
  <si>
    <t xml:space="preserve">   93A. Zamboanga City, Zamboanga del Sur</t>
  </si>
  <si>
    <t xml:space="preserve">   93B. Ipil, Zamboanga Sibugay</t>
  </si>
  <si>
    <t xml:space="preserve">   94. Isabela City, Basilan</t>
  </si>
  <si>
    <t xml:space="preserve">   95. Jolo, Sulu</t>
  </si>
  <si>
    <t xml:space="preserve">   96. Bongao, Tawi-Tawi</t>
  </si>
  <si>
    <t xml:space="preserve">   97. Gingoog City, Misamis Oriental</t>
  </si>
  <si>
    <t xml:space="preserve">   98. Cagayan de Oro City, Misamis Oriental</t>
  </si>
  <si>
    <t xml:space="preserve">   99. Malaybalay City, Bukidnon</t>
  </si>
  <si>
    <t xml:space="preserve">   100. Ozamiz City, Misamis Occidental</t>
  </si>
  <si>
    <t xml:space="preserve">   101. Iligan City, Lanao del Norte</t>
  </si>
  <si>
    <t xml:space="preserve">   102. Marawi City, Lanao del Sur</t>
  </si>
  <si>
    <t xml:space="preserve">   103. Butuan City, Agusan del Norte</t>
  </si>
  <si>
    <t xml:space="preserve">   104. Bayugan City, Agusan del Sur</t>
  </si>
  <si>
    <t xml:space="preserve">   105. Surigao City, Surigao del Norte</t>
  </si>
  <si>
    <t xml:space="preserve">   106. Tandag City, Surigao del Sur</t>
  </si>
  <si>
    <t xml:space="preserve">   107. Cotabato City, Maguindanao</t>
  </si>
  <si>
    <t xml:space="preserve">   108. Kidapawan City, North Cotabato</t>
  </si>
  <si>
    <t xml:space="preserve">   109. Tacurong City, Sultan Kudarat</t>
  </si>
  <si>
    <t xml:space="preserve">   110. General Santos City, South Cotabato</t>
  </si>
  <si>
    <t xml:space="preserve">   111. Koronadal City, South Cotabato</t>
  </si>
  <si>
    <t xml:space="preserve">   112. Tagum City, Davao del Norte</t>
  </si>
  <si>
    <t xml:space="preserve">   113A. West Davao City</t>
  </si>
  <si>
    <t xml:space="preserve">   113B. East Davao City</t>
  </si>
  <si>
    <t xml:space="preserve">   114. Mati City, Davao Oriental</t>
  </si>
  <si>
    <t xml:space="preserve">   115. Digos City, Davao del Sur</t>
  </si>
  <si>
    <t>TABLE 5B</t>
  </si>
  <si>
    <t>MONTHLY COLLECTION GOAL ALLOCATION FOR INCOME TAXES, BY IMPLEMENTING OFFICE, CY 2025</t>
  </si>
  <si>
    <t>TABLE 5C</t>
  </si>
  <si>
    <t>MONTHLY COLLECTION GOAL ALLOCATION FOR EXCISE TAXES, BY IMPLEMENTING OFFICE, CY 2025</t>
  </si>
  <si>
    <t>TABLE 5D</t>
  </si>
  <si>
    <t>MONTHLY COLLECTION GOAL ALLOCATION FOR VALUE-ADDED TAX, BY IMPLEMENTING OFFICE, CY 2025</t>
  </si>
  <si>
    <t>TABLE 5E</t>
  </si>
  <si>
    <t>MONTHLY COLLECTION GOAL ALLOCATION FOR PERCENTAGE TAXES, BY IMPLEMENTING OFFICE, CY 2025</t>
  </si>
  <si>
    <t>TABLE 5F</t>
  </si>
  <si>
    <t>MONTHLY COLLECTION GOAL ALLOCATION FOR OTHER TAXES, BY IMPLEMENTING OFFICE, CY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</si>
</sst>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General_)"/>
    <numFmt numFmtId="166" formatCode="_(* #,##0_);_(* \(#,##0\);_(* &quot;-&quot;??_);_(@_)"/>
    <numFmt numFmtId="167" formatCode="mmmm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ourier"/>
      <family val="3"/>
    </font>
    <font>
      <b/>
      <u/>
      <sz val="14"/>
      <color theme="0"/>
      <name val="Calibri"/>
      <family val="2"/>
      <scheme val="minor"/>
    </font>
    <font>
      <b/>
      <u/>
      <sz val="12"/>
      <color theme="1"/>
      <name val="Gisha"/>
      <family val="2"/>
    </font>
    <font>
      <b/>
      <sz val="10"/>
      <color rgb="FFFF0000"/>
      <name val="Arial"/>
      <family val="2"/>
    </font>
    <font>
      <sz val="12"/>
      <name val="Calibri"/>
      <family val="2"/>
      <scheme val="minor"/>
    </font>
    <font>
      <b/>
      <sz val="10.5"/>
      <name val="Gisha"/>
      <family val="2"/>
    </font>
    <font>
      <sz val="10"/>
      <name val="AvantGarde"/>
      <family val="2"/>
    </font>
    <font>
      <b/>
      <sz val="14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0.5"/>
      <color theme="1"/>
      <name val="Gisha"/>
      <family val="2"/>
    </font>
    <font>
      <sz val="10.5"/>
      <color theme="1"/>
      <name val="Gisha"/>
      <family val="2"/>
    </font>
    <font>
      <b/>
      <sz val="10.5"/>
      <color rgb="FFFF0000"/>
      <name val="Gisha"/>
      <family val="2"/>
    </font>
    <font>
      <sz val="10"/>
      <color theme="1"/>
      <name val="Calibri"/>
      <family val="2"/>
      <scheme val="minor"/>
    </font>
    <font>
      <b/>
      <sz val="10.5"/>
      <color rgb="FF0033CC"/>
      <name val="Gisha"/>
      <family val="2"/>
    </font>
    <font>
      <b/>
      <sz val="10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theme="0" tint="-0.14999847407452621"/>
      <name val="Arial"/>
      <family val="2"/>
    </font>
    <font>
      <sz val="9"/>
      <color theme="4" tint="-0.249977111117893"/>
      <name val="Gisha"/>
      <family val="2"/>
    </font>
    <font>
      <sz val="10"/>
      <color theme="1"/>
      <name val="Gisha"/>
      <family val="2"/>
    </font>
    <font>
      <sz val="12"/>
      <color theme="1"/>
      <name val="Calibri"/>
      <family val="2"/>
      <scheme val="minor"/>
    </font>
    <font>
      <sz val="9"/>
      <color theme="1"/>
      <name val="Gisha"/>
      <family val="2"/>
    </font>
    <font>
      <sz val="11"/>
      <color theme="1"/>
      <name val="Gisha"/>
      <family val="2"/>
    </font>
    <font>
      <b/>
      <sz val="14"/>
      <color theme="1"/>
      <name val="Gisha"/>
      <family val="2"/>
    </font>
    <font>
      <b/>
      <sz val="8"/>
      <color rgb="FFFF0000"/>
      <name val="Gisha"/>
      <family val="2"/>
    </font>
    <font>
      <sz val="8"/>
      <color rgb="FFFF0000"/>
      <name val="Gisha"/>
      <family val="2"/>
    </font>
    <font>
      <sz val="10.5"/>
      <color theme="1"/>
      <name val="Gisha"/>
      <family val="2"/>
    </font>
    <font>
      <sz val="11"/>
      <color rgb="FFFF0000"/>
      <name val="Gisha"/>
      <family val="2"/>
    </font>
    <font>
      <sz val="9"/>
      <color rgb="FFFF0000"/>
      <name val="Gisha"/>
      <family val="2"/>
    </font>
    <font>
      <b/>
      <sz val="11"/>
      <color theme="1"/>
      <name val="Gisha"/>
      <family val="2"/>
    </font>
    <font>
      <b/>
      <sz val="10"/>
      <color theme="1"/>
      <name val="Gisha"/>
      <family val="2"/>
    </font>
    <font>
      <sz val="10.5"/>
      <color rgb="FFFF0000"/>
      <name val="Gisha"/>
      <family val="2"/>
    </font>
    <font>
      <sz val="10.5"/>
      <color rgb="FFC00000"/>
      <name val="Gisha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0"/>
      <name val="Gisha"/>
      <family val="2"/>
    </font>
    <font>
      <sz val="11"/>
      <color theme="0"/>
      <name val="Calibri"/>
      <family val="2"/>
      <scheme val="minor"/>
    </font>
    <font>
      <b/>
      <sz val="8"/>
      <color theme="0"/>
      <name val="Gisha"/>
      <family val="2"/>
    </font>
    <font>
      <b/>
      <u/>
      <sz val="9"/>
      <color theme="1"/>
      <name val="Gisha"/>
      <family val="2"/>
    </font>
    <font>
      <sz val="10.5"/>
      <color indexed="8"/>
      <name val="Gisha"/>
      <family val="2"/>
    </font>
    <font>
      <b/>
      <sz val="16"/>
      <color theme="1"/>
      <name val="Gisha"/>
      <family val="2"/>
    </font>
    <font>
      <b/>
      <sz val="14"/>
      <color rgb="FFFF0000"/>
      <name val="Calibri"/>
      <family val="2"/>
      <scheme val="minor"/>
    </font>
    <font>
      <b/>
      <sz val="14"/>
      <color indexed="10"/>
      <name val="Calibri"/>
      <family val="2"/>
      <scheme val="minor"/>
    </font>
    <font>
      <b/>
      <sz val="14"/>
      <color rgb="FFFF0000"/>
      <name val="Gisha"/>
      <family val="2"/>
    </font>
    <font>
      <b/>
      <sz val="15"/>
      <color theme="1"/>
      <name val="Gisha"/>
      <family val="2"/>
    </font>
    <font>
      <b/>
      <sz val="13"/>
      <name val="Gisha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/>
    <xf numFmtId="0" fontId="4" fillId="0" borderId="0"/>
    <xf numFmtId="0" fontId="11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3">
    <xf numFmtId="0" fontId="0" fillId="0" borderId="0" xfId="0"/>
    <xf numFmtId="0" fontId="4" fillId="0" borderId="0" xfId="2"/>
    <xf numFmtId="0" fontId="7" fillId="0" borderId="0" xfId="0" applyFont="1" applyAlignment="1">
      <alignment horizontal="right" vertical="center"/>
    </xf>
    <xf numFmtId="0" fontId="8" fillId="0" borderId="0" xfId="2" applyFont="1"/>
    <xf numFmtId="0" fontId="9" fillId="0" borderId="0" xfId="2" applyFont="1" applyAlignment="1">
      <alignment horizontal="center" vertical="top"/>
    </xf>
    <xf numFmtId="43" fontId="0" fillId="0" borderId="0" xfId="1" applyFont="1"/>
    <xf numFmtId="166" fontId="8" fillId="0" borderId="0" xfId="2" applyNumberFormat="1" applyFont="1"/>
    <xf numFmtId="43" fontId="12" fillId="0" borderId="0" xfId="0" applyNumberFormat="1" applyFont="1"/>
    <xf numFmtId="0" fontId="12" fillId="0" borderId="0" xfId="0" applyFont="1" applyAlignment="1">
      <alignment horizontal="center"/>
    </xf>
    <xf numFmtId="43" fontId="13" fillId="0" borderId="0" xfId="1" applyFont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16" fillId="3" borderId="4" xfId="0" applyFont="1" applyFill="1" applyBorder="1"/>
    <xf numFmtId="0" fontId="16" fillId="3" borderId="5" xfId="0" applyFont="1" applyFill="1" applyBorder="1"/>
    <xf numFmtId="0" fontId="0" fillId="3" borderId="5" xfId="0" applyFill="1" applyBorder="1"/>
    <xf numFmtId="0" fontId="0" fillId="3" borderId="6" xfId="0" applyFill="1" applyBorder="1"/>
    <xf numFmtId="43" fontId="2" fillId="0" borderId="0" xfId="1" applyFont="1" applyProtection="1"/>
    <xf numFmtId="0" fontId="15" fillId="2" borderId="12" xfId="0" applyFont="1" applyFill="1" applyBorder="1" applyAlignment="1">
      <alignment horizontal="left" vertical="center"/>
    </xf>
    <xf numFmtId="166" fontId="3" fillId="2" borderId="13" xfId="1" applyNumberFormat="1" applyFont="1" applyFill="1" applyBorder="1" applyAlignment="1" applyProtection="1">
      <alignment horizontal="center" vertical="center"/>
    </xf>
    <xf numFmtId="166" fontId="3" fillId="2" borderId="14" xfId="1" applyNumberFormat="1" applyFont="1" applyFill="1" applyBorder="1" applyAlignment="1" applyProtection="1">
      <alignment horizontal="center" vertical="center"/>
    </xf>
    <xf numFmtId="166" fontId="18" fillId="3" borderId="5" xfId="1" applyNumberFormat="1" applyFont="1" applyFill="1" applyBorder="1" applyAlignment="1" applyProtection="1">
      <alignment horizontal="center" vertical="center"/>
    </xf>
    <xf numFmtId="166" fontId="18" fillId="3" borderId="6" xfId="1" applyNumberFormat="1" applyFont="1" applyFill="1" applyBorder="1" applyAlignment="1" applyProtection="1">
      <alignment horizontal="center" vertical="center"/>
    </xf>
    <xf numFmtId="43" fontId="14" fillId="0" borderId="0" xfId="1" applyFont="1" applyAlignment="1" applyProtection="1">
      <alignment horizontal="left"/>
    </xf>
    <xf numFmtId="0" fontId="16" fillId="4" borderId="4" xfId="0" applyFont="1" applyFill="1" applyBorder="1"/>
    <xf numFmtId="43" fontId="2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43" fontId="2" fillId="0" borderId="0" xfId="1" applyFont="1" applyAlignment="1" applyProtection="1">
      <alignment horizontal="left"/>
    </xf>
    <xf numFmtId="1" fontId="21" fillId="0" borderId="0" xfId="0" applyNumberFormat="1" applyFont="1" applyAlignment="1">
      <alignment horizontal="left"/>
    </xf>
    <xf numFmtId="43" fontId="18" fillId="3" borderId="16" xfId="1" applyFont="1" applyFill="1" applyBorder="1" applyAlignment="1" applyProtection="1">
      <alignment horizontal="center" vertical="center"/>
    </xf>
    <xf numFmtId="43" fontId="18" fillId="3" borderId="17" xfId="1" applyFont="1" applyFill="1" applyBorder="1" applyAlignment="1" applyProtection="1">
      <alignment horizontal="center" vertical="center"/>
    </xf>
    <xf numFmtId="0" fontId="16" fillId="4" borderId="18" xfId="0" applyFont="1" applyFill="1" applyBorder="1"/>
    <xf numFmtId="0" fontId="17" fillId="0" borderId="4" xfId="0" applyFont="1" applyBorder="1" applyAlignment="1">
      <alignment horizontal="center" vertical="center"/>
    </xf>
    <xf numFmtId="166" fontId="17" fillId="0" borderId="14" xfId="1" applyNumberFormat="1" applyFont="1" applyFill="1" applyBorder="1" applyAlignment="1" applyProtection="1">
      <alignment horizontal="left" vertical="center"/>
    </xf>
    <xf numFmtId="166" fontId="16" fillId="4" borderId="14" xfId="0" applyNumberFormat="1" applyFont="1" applyFill="1" applyBorder="1"/>
    <xf numFmtId="0" fontId="15" fillId="0" borderId="9" xfId="0" applyFont="1" applyBorder="1" applyAlignment="1">
      <alignment horizontal="left" vertical="center" wrapText="1"/>
    </xf>
    <xf numFmtId="166" fontId="3" fillId="0" borderId="19" xfId="1" applyNumberFormat="1" applyFont="1" applyFill="1" applyBorder="1" applyAlignment="1" applyProtection="1">
      <alignment horizontal="center" vertical="center"/>
    </xf>
    <xf numFmtId="0" fontId="15" fillId="0" borderId="4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 wrapText="1"/>
    </xf>
    <xf numFmtId="43" fontId="0" fillId="0" borderId="0" xfId="0" applyNumberFormat="1"/>
    <xf numFmtId="0" fontId="2" fillId="0" borderId="0" xfId="0" applyFont="1" applyAlignment="1">
      <alignment horizontal="center" vertical="center"/>
    </xf>
    <xf numFmtId="166" fontId="2" fillId="0" borderId="0" xfId="0" applyNumberFormat="1" applyFont="1"/>
    <xf numFmtId="166" fontId="2" fillId="0" borderId="0" xfId="0" applyNumberFormat="1" applyFont="1" applyAlignment="1">
      <alignment horizontal="center" vertical="center"/>
    </xf>
    <xf numFmtId="0" fontId="16" fillId="0" borderId="10" xfId="0" applyFont="1" applyBorder="1"/>
    <xf numFmtId="0" fontId="16" fillId="4" borderId="24" xfId="0" applyFont="1" applyFill="1" applyBorder="1"/>
    <xf numFmtId="0" fontId="16" fillId="4" borderId="25" xfId="0" applyFont="1" applyFill="1" applyBorder="1"/>
    <xf numFmtId="0" fontId="16" fillId="4" borderId="26" xfId="0" applyFont="1" applyFill="1" applyBorder="1"/>
    <xf numFmtId="166" fontId="17" fillId="0" borderId="27" xfId="1" applyNumberFormat="1" applyFont="1" applyFill="1" applyBorder="1" applyAlignment="1" applyProtection="1">
      <alignment horizontal="left" vertical="center"/>
    </xf>
    <xf numFmtId="166" fontId="17" fillId="0" borderId="13" xfId="1" applyNumberFormat="1" applyFont="1" applyFill="1" applyBorder="1" applyAlignment="1" applyProtection="1">
      <alignment horizontal="left" vertical="center"/>
    </xf>
    <xf numFmtId="166" fontId="17" fillId="0" borderId="28" xfId="1" applyNumberFormat="1" applyFont="1" applyFill="1" applyBorder="1" applyAlignment="1" applyProtection="1">
      <alignment horizontal="left" vertical="center"/>
    </xf>
    <xf numFmtId="166" fontId="17" fillId="0" borderId="5" xfId="1" applyNumberFormat="1" applyFont="1" applyFill="1" applyBorder="1" applyAlignment="1" applyProtection="1">
      <alignment horizontal="left" vertical="center"/>
    </xf>
    <xf numFmtId="166" fontId="16" fillId="4" borderId="27" xfId="0" applyNumberFormat="1" applyFont="1" applyFill="1" applyBorder="1"/>
    <xf numFmtId="166" fontId="16" fillId="4" borderId="13" xfId="0" applyNumberFormat="1" applyFont="1" applyFill="1" applyBorder="1"/>
    <xf numFmtId="166" fontId="16" fillId="4" borderId="28" xfId="0" applyNumberFormat="1" applyFont="1" applyFill="1" applyBorder="1"/>
    <xf numFmtId="166" fontId="16" fillId="4" borderId="5" xfId="0" applyNumberFormat="1" applyFont="1" applyFill="1" applyBorder="1"/>
    <xf numFmtId="166" fontId="3" fillId="0" borderId="29" xfId="1" applyNumberFormat="1" applyFont="1" applyFill="1" applyBorder="1" applyAlignment="1" applyProtection="1">
      <alignment horizontal="center" vertical="center"/>
    </xf>
    <xf numFmtId="166" fontId="3" fillId="0" borderId="30" xfId="1" applyNumberFormat="1" applyFont="1" applyFill="1" applyBorder="1" applyAlignment="1" applyProtection="1">
      <alignment horizontal="center" vertical="center"/>
    </xf>
    <xf numFmtId="166" fontId="3" fillId="0" borderId="31" xfId="1" applyNumberFormat="1" applyFont="1" applyFill="1" applyBorder="1" applyAlignment="1" applyProtection="1">
      <alignment horizontal="center" vertical="center"/>
    </xf>
    <xf numFmtId="166" fontId="3" fillId="0" borderId="10" xfId="1" applyNumberFormat="1" applyFont="1" applyFill="1" applyBorder="1" applyAlignment="1" applyProtection="1">
      <alignment horizontal="center" vertical="center"/>
    </xf>
    <xf numFmtId="166" fontId="3" fillId="0" borderId="27" xfId="1" applyNumberFormat="1" applyFont="1" applyFill="1" applyBorder="1" applyAlignment="1" applyProtection="1">
      <alignment horizontal="center" vertical="center"/>
    </xf>
    <xf numFmtId="166" fontId="3" fillId="0" borderId="13" xfId="1" applyNumberFormat="1" applyFont="1" applyFill="1" applyBorder="1" applyAlignment="1" applyProtection="1">
      <alignment horizontal="center" vertical="center"/>
    </xf>
    <xf numFmtId="166" fontId="3" fillId="0" borderId="28" xfId="1" applyNumberFormat="1" applyFont="1" applyFill="1" applyBorder="1" applyAlignment="1" applyProtection="1">
      <alignment horizontal="center" vertical="center"/>
    </xf>
    <xf numFmtId="166" fontId="3" fillId="0" borderId="5" xfId="1" applyNumberFormat="1" applyFont="1" applyFill="1" applyBorder="1" applyAlignment="1" applyProtection="1">
      <alignment horizontal="center" vertical="center"/>
    </xf>
    <xf numFmtId="166" fontId="3" fillId="0" borderId="14" xfId="1" applyNumberFormat="1" applyFont="1" applyFill="1" applyBorder="1" applyAlignment="1" applyProtection="1">
      <alignment horizontal="center" vertical="center"/>
    </xf>
    <xf numFmtId="43" fontId="2" fillId="0" borderId="0" xfId="1" applyFont="1"/>
    <xf numFmtId="43" fontId="22" fillId="0" borderId="0" xfId="1" applyFont="1"/>
    <xf numFmtId="43" fontId="2" fillId="0" borderId="0" xfId="0" applyNumberFormat="1" applyFont="1"/>
    <xf numFmtId="0" fontId="23" fillId="0" borderId="0" xfId="2" applyFont="1"/>
    <xf numFmtId="3" fontId="23" fillId="0" borderId="0" xfId="2" applyNumberFormat="1" applyFont="1"/>
    <xf numFmtId="166" fontId="22" fillId="0" borderId="0" xfId="0" applyNumberFormat="1" applyFont="1" applyAlignment="1">
      <alignment horizontal="center" vertical="center"/>
    </xf>
    <xf numFmtId="0" fontId="24" fillId="0" borderId="0" xfId="5" applyFont="1" applyAlignment="1">
      <alignment vertical="top" wrapText="1"/>
    </xf>
    <xf numFmtId="0" fontId="20" fillId="0" borderId="0" xfId="5" applyFont="1"/>
    <xf numFmtId="0" fontId="28" fillId="0" borderId="0" xfId="0" applyFont="1"/>
    <xf numFmtId="43" fontId="29" fillId="0" borderId="0" xfId="0" applyNumberFormat="1" applyFont="1"/>
    <xf numFmtId="0" fontId="29" fillId="0" borderId="0" xfId="0" applyFont="1" applyAlignment="1">
      <alignment horizontal="center"/>
    </xf>
    <xf numFmtId="43" fontId="30" fillId="0" borderId="0" xfId="1" applyFont="1" applyAlignment="1" applyProtection="1">
      <alignment horizontal="center" vertical="center" wrapText="1"/>
    </xf>
    <xf numFmtId="43" fontId="33" fillId="0" borderId="0" xfId="1" applyFont="1" applyProtection="1"/>
    <xf numFmtId="166" fontId="25" fillId="3" borderId="10" xfId="1" applyNumberFormat="1" applyFont="1" applyFill="1" applyBorder="1" applyAlignment="1" applyProtection="1">
      <alignment horizontal="center" vertical="center"/>
    </xf>
    <xf numFmtId="166" fontId="25" fillId="3" borderId="11" xfId="1" applyNumberFormat="1" applyFont="1" applyFill="1" applyBorder="1" applyAlignment="1" applyProtection="1">
      <alignment horizontal="center" vertical="center"/>
    </xf>
    <xf numFmtId="166" fontId="25" fillId="3" borderId="5" xfId="1" applyNumberFormat="1" applyFont="1" applyFill="1" applyBorder="1" applyAlignment="1" applyProtection="1">
      <alignment horizontal="center" vertical="center"/>
    </xf>
    <xf numFmtId="166" fontId="25" fillId="3" borderId="6" xfId="1" applyNumberFormat="1" applyFont="1" applyFill="1" applyBorder="1" applyAlignment="1" applyProtection="1">
      <alignment horizontal="center" vertical="center"/>
    </xf>
    <xf numFmtId="166" fontId="25" fillId="0" borderId="13" xfId="1" applyNumberFormat="1" applyFont="1" applyBorder="1" applyAlignment="1" applyProtection="1">
      <alignment horizontal="center" vertical="center"/>
    </xf>
    <xf numFmtId="166" fontId="25" fillId="0" borderId="14" xfId="1" applyNumberFormat="1" applyFont="1" applyBorder="1" applyAlignment="1" applyProtection="1">
      <alignment horizontal="center" vertical="center"/>
    </xf>
    <xf numFmtId="166" fontId="36" fillId="4" borderId="13" xfId="1" applyNumberFormat="1" applyFont="1" applyFill="1" applyBorder="1" applyAlignment="1" applyProtection="1">
      <alignment horizontal="center" vertical="center"/>
    </xf>
    <xf numFmtId="166" fontId="25" fillId="0" borderId="33" xfId="1" applyNumberFormat="1" applyFont="1" applyBorder="1" applyAlignment="1" applyProtection="1">
      <alignment horizontal="center" vertical="center"/>
    </xf>
    <xf numFmtId="166" fontId="25" fillId="0" borderId="34" xfId="1" applyNumberFormat="1" applyFont="1" applyBorder="1" applyAlignment="1" applyProtection="1">
      <alignment horizontal="center" vertical="center"/>
    </xf>
    <xf numFmtId="166" fontId="36" fillId="4" borderId="14" xfId="1" applyNumberFormat="1" applyFont="1" applyFill="1" applyBorder="1" applyAlignment="1" applyProtection="1">
      <alignment horizontal="center" vertical="center"/>
    </xf>
    <xf numFmtId="0" fontId="39" fillId="0" borderId="0" xfId="0" applyFont="1"/>
    <xf numFmtId="0" fontId="40" fillId="0" borderId="0" xfId="0" applyFont="1" applyAlignment="1">
      <alignment horizontal="center"/>
    </xf>
    <xf numFmtId="43" fontId="33" fillId="0" borderId="0" xfId="0" applyNumberFormat="1" applyFont="1" applyAlignment="1">
      <alignment horizontal="left"/>
    </xf>
    <xf numFmtId="0" fontId="28" fillId="0" borderId="0" xfId="0" applyFont="1" applyAlignment="1">
      <alignment horizontal="left"/>
    </xf>
    <xf numFmtId="43" fontId="33" fillId="0" borderId="0" xfId="1" applyFont="1" applyAlignment="1" applyProtection="1">
      <alignment horizontal="left"/>
    </xf>
    <xf numFmtId="1" fontId="41" fillId="0" borderId="0" xfId="0" applyNumberFormat="1" applyFont="1" applyAlignment="1">
      <alignment horizontal="left"/>
    </xf>
    <xf numFmtId="166" fontId="28" fillId="0" borderId="0" xfId="0" applyNumberFormat="1" applyFont="1"/>
    <xf numFmtId="166" fontId="35" fillId="0" borderId="0" xfId="0" applyNumberFormat="1" applyFont="1"/>
    <xf numFmtId="166" fontId="33" fillId="0" borderId="0" xfId="0" applyNumberFormat="1" applyFont="1"/>
    <xf numFmtId="166" fontId="21" fillId="0" borderId="0" xfId="0" applyNumberFormat="1" applyFont="1" applyAlignment="1">
      <alignment horizontal="center"/>
    </xf>
    <xf numFmtId="0" fontId="16" fillId="3" borderId="37" xfId="0" applyFont="1" applyFill="1" applyBorder="1"/>
    <xf numFmtId="166" fontId="18" fillId="3" borderId="38" xfId="1" applyNumberFormat="1" applyFont="1" applyFill="1" applyBorder="1" applyAlignment="1" applyProtection="1">
      <alignment horizontal="center" vertical="center"/>
    </xf>
    <xf numFmtId="166" fontId="18" fillId="3" borderId="39" xfId="1" applyNumberFormat="1" applyFont="1" applyFill="1" applyBorder="1" applyAlignment="1" applyProtection="1">
      <alignment horizontal="center" vertical="center"/>
    </xf>
    <xf numFmtId="165" fontId="6" fillId="0" borderId="0" xfId="3" applyNumberFormat="1" applyFont="1" applyAlignment="1">
      <alignment horizontal="center"/>
    </xf>
    <xf numFmtId="0" fontId="26" fillId="0" borderId="0" xfId="5" applyFont="1" applyAlignment="1">
      <alignment horizontal="center"/>
    </xf>
    <xf numFmtId="0" fontId="24" fillId="0" borderId="0" xfId="5" applyFont="1" applyAlignment="1">
      <alignment horizontal="center" vertical="top" wrapText="1"/>
    </xf>
    <xf numFmtId="0" fontId="0" fillId="0" borderId="0" xfId="0" applyAlignment="1">
      <alignment horizontal="center"/>
    </xf>
    <xf numFmtId="0" fontId="44" fillId="0" borderId="0" xfId="0" applyFont="1" applyAlignment="1">
      <alignment horizontal="right" vertical="center"/>
    </xf>
    <xf numFmtId="166" fontId="16" fillId="0" borderId="13" xfId="1" applyNumberFormat="1" applyFont="1" applyFill="1" applyBorder="1" applyAlignment="1" applyProtection="1">
      <alignment horizontal="center" vertical="center"/>
    </xf>
    <xf numFmtId="166" fontId="16" fillId="0" borderId="14" xfId="1" applyNumberFormat="1" applyFont="1" applyFill="1" applyBorder="1" applyAlignment="1" applyProtection="1">
      <alignment horizontal="center" vertical="center"/>
    </xf>
    <xf numFmtId="166" fontId="16" fillId="0" borderId="27" xfId="1" applyNumberFormat="1" applyFont="1" applyFill="1" applyBorder="1" applyAlignment="1" applyProtection="1">
      <alignment horizontal="center" vertical="center"/>
    </xf>
    <xf numFmtId="166" fontId="16" fillId="0" borderId="28" xfId="1" applyNumberFormat="1" applyFont="1" applyFill="1" applyBorder="1" applyAlignment="1" applyProtection="1">
      <alignment horizontal="center" vertical="center"/>
    </xf>
    <xf numFmtId="0" fontId="16" fillId="3" borderId="6" xfId="0" applyFont="1" applyFill="1" applyBorder="1"/>
    <xf numFmtId="0" fontId="16" fillId="0" borderId="49" xfId="0" applyFont="1" applyBorder="1"/>
    <xf numFmtId="0" fontId="16" fillId="0" borderId="50" xfId="0" applyFont="1" applyBorder="1"/>
    <xf numFmtId="0" fontId="16" fillId="3" borderId="46" xfId="0" applyFont="1" applyFill="1" applyBorder="1"/>
    <xf numFmtId="0" fontId="17" fillId="0" borderId="44" xfId="0" applyFont="1" applyBorder="1" applyAlignment="1">
      <alignment horizontal="center" vertical="center"/>
    </xf>
    <xf numFmtId="0" fontId="16" fillId="3" borderId="45" xfId="0" applyFont="1" applyFill="1" applyBorder="1"/>
    <xf numFmtId="0" fontId="15" fillId="2" borderId="46" xfId="0" applyFont="1" applyFill="1" applyBorder="1" applyAlignment="1">
      <alignment horizontal="left" vertical="center"/>
    </xf>
    <xf numFmtId="0" fontId="19" fillId="0" borderId="46" xfId="0" applyFont="1" applyBorder="1"/>
    <xf numFmtId="0" fontId="16" fillId="0" borderId="46" xfId="0" applyFont="1" applyBorder="1"/>
    <xf numFmtId="0" fontId="15" fillId="2" borderId="46" xfId="0" applyFont="1" applyFill="1" applyBorder="1"/>
    <xf numFmtId="0" fontId="16" fillId="3" borderId="43" xfId="0" applyFont="1" applyFill="1" applyBorder="1"/>
    <xf numFmtId="166" fontId="16" fillId="0" borderId="6" xfId="1" applyNumberFormat="1" applyFont="1" applyFill="1" applyBorder="1" applyAlignment="1" applyProtection="1">
      <alignment horizontal="center" vertical="center"/>
    </xf>
    <xf numFmtId="0" fontId="16" fillId="0" borderId="4" xfId="5" applyFont="1" applyBorder="1" applyAlignment="1">
      <alignment vertical="center"/>
    </xf>
    <xf numFmtId="0" fontId="16" fillId="0" borderId="53" xfId="5" applyFont="1" applyBorder="1" applyAlignment="1">
      <alignment horizontal="left" vertical="center"/>
    </xf>
    <xf numFmtId="0" fontId="10" fillId="6" borderId="49" xfId="4" applyFont="1" applyFill="1" applyBorder="1" applyAlignment="1">
      <alignment horizontal="center" vertical="center"/>
    </xf>
    <xf numFmtId="0" fontId="10" fillId="6" borderId="3" xfId="4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 wrapText="1"/>
    </xf>
    <xf numFmtId="0" fontId="15" fillId="6" borderId="21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 wrapText="1"/>
    </xf>
    <xf numFmtId="0" fontId="15" fillId="6" borderId="22" xfId="0" applyFont="1" applyFill="1" applyBorder="1" applyAlignment="1">
      <alignment horizontal="center" vertical="center" wrapText="1"/>
    </xf>
    <xf numFmtId="0" fontId="15" fillId="6" borderId="23" xfId="0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center" wrapText="1"/>
    </xf>
    <xf numFmtId="0" fontId="15" fillId="6" borderId="40" xfId="0" applyFont="1" applyFill="1" applyBorder="1" applyAlignment="1">
      <alignment horizontal="center" vertical="center" wrapText="1"/>
    </xf>
    <xf numFmtId="0" fontId="15" fillId="6" borderId="47" xfId="0" applyFont="1" applyFill="1" applyBorder="1" applyAlignment="1">
      <alignment horizontal="center" vertical="center"/>
    </xf>
    <xf numFmtId="167" fontId="15" fillId="6" borderId="22" xfId="0" applyNumberFormat="1" applyFont="1" applyFill="1" applyBorder="1" applyAlignment="1">
      <alignment horizontal="center" vertical="center" wrapText="1"/>
    </xf>
    <xf numFmtId="167" fontId="15" fillId="6" borderId="2" xfId="0" applyNumberFormat="1" applyFont="1" applyFill="1" applyBorder="1" applyAlignment="1">
      <alignment horizontal="center" vertical="center" wrapText="1"/>
    </xf>
    <xf numFmtId="167" fontId="15" fillId="6" borderId="3" xfId="0" applyNumberFormat="1" applyFont="1" applyFill="1" applyBorder="1" applyAlignment="1">
      <alignment horizontal="center" vertical="center" wrapText="1"/>
    </xf>
    <xf numFmtId="0" fontId="16" fillId="0" borderId="46" xfId="0" applyFont="1" applyBorder="1" applyAlignment="1">
      <alignment wrapText="1"/>
    </xf>
    <xf numFmtId="0" fontId="15" fillId="4" borderId="12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43" fontId="12" fillId="0" borderId="0" xfId="0" applyNumberFormat="1" applyFont="1" applyAlignment="1">
      <alignment vertical="center"/>
    </xf>
    <xf numFmtId="0" fontId="41" fillId="0" borderId="0" xfId="0" applyFont="1" applyAlignment="1">
      <alignment vertical="center"/>
    </xf>
    <xf numFmtId="0" fontId="43" fillId="0" borderId="0" xfId="0" applyFont="1" applyAlignment="1">
      <alignment horizontal="center" vertical="center"/>
    </xf>
    <xf numFmtId="43" fontId="43" fillId="0" borderId="0" xfId="0" applyNumberFormat="1" applyFont="1" applyAlignment="1">
      <alignment horizontal="center" vertical="center"/>
    </xf>
    <xf numFmtId="0" fontId="31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2" fillId="0" borderId="0" xfId="0" applyFont="1" applyAlignment="1" applyProtection="1">
      <alignment vertical="center"/>
      <protection locked="0"/>
    </xf>
    <xf numFmtId="0" fontId="28" fillId="0" borderId="0" xfId="0" applyFont="1" applyAlignment="1" applyProtection="1">
      <alignment vertical="center"/>
      <protection locked="0"/>
    </xf>
    <xf numFmtId="43" fontId="31" fillId="0" borderId="0" xfId="1" applyFont="1" applyAlignment="1" applyProtection="1">
      <alignment vertical="center"/>
    </xf>
    <xf numFmtId="164" fontId="34" fillId="0" borderId="0" xfId="0" applyNumberFormat="1" applyFont="1" applyAlignment="1" applyProtection="1">
      <alignment vertical="center"/>
      <protection locked="0"/>
    </xf>
    <xf numFmtId="43" fontId="37" fillId="0" borderId="0" xfId="0" applyNumberFormat="1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43" fontId="37" fillId="0" borderId="0" xfId="1" applyFont="1" applyAlignment="1" applyProtection="1">
      <alignment horizontal="left" vertical="center"/>
    </xf>
    <xf numFmtId="1" fontId="31" fillId="0" borderId="0" xfId="0" applyNumberFormat="1" applyFont="1" applyAlignment="1">
      <alignment horizontal="left" vertical="center"/>
    </xf>
    <xf numFmtId="166" fontId="16" fillId="0" borderId="28" xfId="0" applyNumberFormat="1" applyFont="1" applyBorder="1" applyAlignment="1">
      <alignment vertical="center"/>
    </xf>
    <xf numFmtId="2" fontId="31" fillId="0" borderId="0" xfId="0" applyNumberFormat="1" applyFont="1" applyAlignment="1">
      <alignment horizontal="left" vertical="center"/>
    </xf>
    <xf numFmtId="43" fontId="31" fillId="0" borderId="0" xfId="1" applyFont="1" applyAlignment="1" applyProtection="1">
      <alignment horizontal="left" vertical="center"/>
    </xf>
    <xf numFmtId="0" fontId="15" fillId="4" borderId="12" xfId="0" applyFont="1" applyFill="1" applyBorder="1" applyAlignment="1">
      <alignment vertical="center"/>
    </xf>
    <xf numFmtId="0" fontId="16" fillId="0" borderId="12" xfId="0" applyFont="1" applyBorder="1" applyAlignment="1">
      <alignment vertical="center"/>
    </xf>
    <xf numFmtId="0" fontId="16" fillId="3" borderId="4" xfId="0" applyFont="1" applyFill="1" applyBorder="1" applyAlignment="1">
      <alignment vertical="center"/>
    </xf>
    <xf numFmtId="0" fontId="16" fillId="0" borderId="12" xfId="0" applyFont="1" applyBorder="1" applyAlignment="1">
      <alignment vertical="center" wrapText="1"/>
    </xf>
    <xf numFmtId="0" fontId="16" fillId="0" borderId="32" xfId="0" applyFont="1" applyBorder="1" applyAlignment="1">
      <alignment vertical="center"/>
    </xf>
    <xf numFmtId="166" fontId="16" fillId="0" borderId="36" xfId="0" applyNumberFormat="1" applyFont="1" applyBorder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42" fillId="0" borderId="0" xfId="0" applyFont="1" applyAlignment="1">
      <alignment vertical="center"/>
    </xf>
    <xf numFmtId="164" fontId="37" fillId="0" borderId="0" xfId="0" applyNumberFormat="1" applyFont="1" applyAlignment="1" applyProtection="1">
      <alignment vertical="center"/>
      <protection locked="0"/>
    </xf>
    <xf numFmtId="166" fontId="45" fillId="0" borderId="28" xfId="0" applyNumberFormat="1" applyFont="1" applyBorder="1" applyAlignment="1">
      <alignment vertical="center"/>
    </xf>
    <xf numFmtId="164" fontId="38" fillId="0" borderId="0" xfId="0" applyNumberFormat="1" applyFont="1" applyAlignment="1" applyProtection="1">
      <alignment vertical="center"/>
      <protection locked="0"/>
    </xf>
    <xf numFmtId="0" fontId="28" fillId="0" borderId="0" xfId="0" applyFont="1" applyAlignment="1">
      <alignment vertical="center"/>
    </xf>
    <xf numFmtId="43" fontId="29" fillId="0" borderId="0" xfId="0" applyNumberFormat="1" applyFont="1" applyAlignment="1">
      <alignment vertical="center"/>
    </xf>
    <xf numFmtId="0" fontId="30" fillId="0" borderId="0" xfId="0" applyFont="1" applyAlignment="1">
      <alignment horizontal="center" vertical="center"/>
    </xf>
    <xf numFmtId="166" fontId="26" fillId="0" borderId="54" xfId="1" quotePrefix="1" applyNumberFormat="1" applyFont="1" applyFill="1" applyBorder="1" applyAlignment="1">
      <alignment horizontal="right" vertical="center"/>
    </xf>
    <xf numFmtId="10" fontId="26" fillId="0" borderId="54" xfId="9" quotePrefix="1" applyNumberFormat="1" applyFont="1" applyFill="1" applyBorder="1" applyAlignment="1">
      <alignment horizontal="right" vertical="center"/>
    </xf>
    <xf numFmtId="10" fontId="26" fillId="0" borderId="14" xfId="9" quotePrefix="1" applyNumberFormat="1" applyFont="1" applyBorder="1" applyAlignment="1">
      <alignment horizontal="right" vertical="center"/>
    </xf>
    <xf numFmtId="0" fontId="16" fillId="0" borderId="15" xfId="5" applyFont="1" applyBorder="1" applyAlignment="1">
      <alignment vertical="center"/>
    </xf>
    <xf numFmtId="10" fontId="26" fillId="0" borderId="34" xfId="9" applyNumberFormat="1" applyFont="1" applyFill="1" applyBorder="1" applyAlignment="1">
      <alignment horizontal="right" vertical="center"/>
    </xf>
    <xf numFmtId="0" fontId="16" fillId="0" borderId="46" xfId="0" applyFont="1" applyBorder="1" applyAlignment="1">
      <alignment vertical="center" wrapText="1"/>
    </xf>
    <xf numFmtId="0" fontId="16" fillId="0" borderId="46" xfId="0" applyFont="1" applyBorder="1" applyAlignment="1">
      <alignment vertical="center"/>
    </xf>
    <xf numFmtId="166" fontId="36" fillId="3" borderId="10" xfId="1" applyNumberFormat="1" applyFont="1" applyFill="1" applyBorder="1" applyAlignment="1" applyProtection="1">
      <alignment horizontal="center" vertical="center"/>
    </xf>
    <xf numFmtId="0" fontId="28" fillId="3" borderId="10" xfId="0" applyFont="1" applyFill="1" applyBorder="1" applyAlignment="1">
      <alignment vertical="center"/>
    </xf>
    <xf numFmtId="0" fontId="28" fillId="3" borderId="11" xfId="0" applyFont="1" applyFill="1" applyBorder="1" applyAlignment="1">
      <alignment vertical="center"/>
    </xf>
    <xf numFmtId="166" fontId="25" fillId="3" borderId="0" xfId="1" applyNumberFormat="1" applyFont="1" applyFill="1" applyBorder="1" applyAlignment="1" applyProtection="1">
      <alignment horizontal="center" vertical="center"/>
    </xf>
    <xf numFmtId="166" fontId="25" fillId="3" borderId="52" xfId="1" applyNumberFormat="1" applyFont="1" applyFill="1" applyBorder="1" applyAlignment="1" applyProtection="1">
      <alignment horizontal="center" vertical="center"/>
    </xf>
    <xf numFmtId="166" fontId="25" fillId="3" borderId="57" xfId="1" applyNumberFormat="1" applyFont="1" applyFill="1" applyBorder="1" applyAlignment="1" applyProtection="1">
      <alignment horizontal="center" vertical="center"/>
    </xf>
    <xf numFmtId="166" fontId="25" fillId="3" borderId="58" xfId="1" applyNumberFormat="1" applyFont="1" applyFill="1" applyBorder="1" applyAlignment="1" applyProtection="1">
      <alignment horizontal="center" vertical="center"/>
    </xf>
    <xf numFmtId="166" fontId="25" fillId="4" borderId="57" xfId="1" applyNumberFormat="1" applyFont="1" applyFill="1" applyBorder="1" applyAlignment="1" applyProtection="1">
      <alignment horizontal="center" vertical="center"/>
    </xf>
    <xf numFmtId="166" fontId="25" fillId="4" borderId="58" xfId="1" applyNumberFormat="1" applyFont="1" applyFill="1" applyBorder="1" applyAlignment="1" applyProtection="1">
      <alignment horizontal="center" vertical="center"/>
    </xf>
    <xf numFmtId="0" fontId="16" fillId="3" borderId="53" xfId="0" applyFont="1" applyFill="1" applyBorder="1" applyAlignment="1">
      <alignment vertical="center"/>
    </xf>
    <xf numFmtId="0" fontId="51" fillId="0" borderId="0" xfId="2" applyFont="1" applyAlignment="1">
      <alignment horizontal="center"/>
    </xf>
    <xf numFmtId="0" fontId="49" fillId="0" borderId="0" xfId="2" applyFont="1" applyAlignment="1">
      <alignment horizontal="center"/>
    </xf>
    <xf numFmtId="0" fontId="9" fillId="0" borderId="0" xfId="2" applyFont="1" applyAlignment="1">
      <alignment horizontal="center" vertical="top"/>
    </xf>
    <xf numFmtId="0" fontId="27" fillId="0" borderId="0" xfId="5" applyFont="1" applyAlignment="1">
      <alignment horizontal="left" vertical="top" wrapText="1"/>
    </xf>
    <xf numFmtId="43" fontId="46" fillId="0" borderId="0" xfId="0" applyNumberFormat="1" applyFont="1" applyAlignment="1">
      <alignment horizontal="center"/>
    </xf>
    <xf numFmtId="43" fontId="47" fillId="0" borderId="0" xfId="0" applyNumberFormat="1" applyFont="1" applyAlignment="1">
      <alignment horizontal="center"/>
    </xf>
    <xf numFmtId="167" fontId="15" fillId="6" borderId="24" xfId="0" applyNumberFormat="1" applyFont="1" applyFill="1" applyBorder="1" applyAlignment="1">
      <alignment horizontal="center" vertical="center" wrapText="1"/>
    </xf>
    <xf numFmtId="0" fontId="15" fillId="6" borderId="51" xfId="0" applyFont="1" applyFill="1" applyBorder="1" applyAlignment="1">
      <alignment horizontal="center" vertical="center" wrapText="1"/>
    </xf>
    <xf numFmtId="167" fontId="15" fillId="6" borderId="35" xfId="0" applyNumberFormat="1" applyFont="1" applyFill="1" applyBorder="1" applyAlignment="1">
      <alignment horizontal="center" vertical="center" wrapText="1"/>
    </xf>
    <xf numFmtId="43" fontId="50" fillId="0" borderId="0" xfId="0" applyNumberFormat="1" applyFont="1" applyAlignment="1">
      <alignment horizontal="center"/>
    </xf>
    <xf numFmtId="43" fontId="46" fillId="0" borderId="0" xfId="0" applyNumberFormat="1" applyFont="1" applyAlignment="1">
      <alignment horizontal="center" vertical="center"/>
    </xf>
    <xf numFmtId="43" fontId="47" fillId="0" borderId="0" xfId="0" applyNumberFormat="1" applyFont="1" applyAlignment="1">
      <alignment horizontal="center" vertical="center"/>
    </xf>
    <xf numFmtId="43" fontId="48" fillId="0" borderId="0" xfId="0" applyNumberFormat="1" applyFont="1" applyAlignment="1">
      <alignment horizontal="center" vertical="center"/>
    </xf>
    <xf numFmtId="0" fontId="15" fillId="6" borderId="42" xfId="0" applyFont="1" applyFill="1" applyBorder="1" applyAlignment="1">
      <alignment horizontal="center" vertical="center" wrapText="1"/>
    </xf>
    <xf numFmtId="167" fontId="15" fillId="6" borderId="55" xfId="0" applyNumberFormat="1" applyFont="1" applyFill="1" applyBorder="1" applyAlignment="1">
      <alignment horizontal="center" vertical="center"/>
    </xf>
    <xf numFmtId="0" fontId="15" fillId="6" borderId="43" xfId="0" applyFont="1" applyFill="1" applyBorder="1" applyAlignment="1">
      <alignment horizontal="center" vertical="center" wrapText="1"/>
    </xf>
    <xf numFmtId="0" fontId="15" fillId="6" borderId="36" xfId="0" applyFont="1" applyFill="1" applyBorder="1" applyAlignment="1">
      <alignment horizontal="center" vertical="center" wrapText="1"/>
    </xf>
    <xf numFmtId="167" fontId="15" fillId="6" borderId="33" xfId="0" applyNumberFormat="1" applyFont="1" applyFill="1" applyBorder="1" applyAlignment="1">
      <alignment horizontal="center" vertical="center" wrapText="1"/>
    </xf>
    <xf numFmtId="167" fontId="15" fillId="6" borderId="41" xfId="0" applyNumberFormat="1" applyFont="1" applyFill="1" applyBorder="1" applyAlignment="1">
      <alignment horizontal="center" vertical="center" wrapText="1"/>
    </xf>
    <xf numFmtId="167" fontId="15" fillId="6" borderId="34" xfId="0" applyNumberFormat="1" applyFont="1" applyFill="1" applyBorder="1" applyAlignment="1">
      <alignment horizontal="center" vertical="center"/>
    </xf>
    <xf numFmtId="0" fontId="16" fillId="3" borderId="42" xfId="0" applyFont="1" applyFill="1" applyBorder="1" applyAlignment="1">
      <alignment vertical="center"/>
    </xf>
    <xf numFmtId="0" fontId="16" fillId="3" borderId="25" xfId="0" applyFont="1" applyFill="1" applyBorder="1" applyAlignment="1">
      <alignment vertical="center"/>
    </xf>
    <xf numFmtId="0" fontId="16" fillId="3" borderId="55" xfId="0" applyFont="1" applyFill="1" applyBorder="1" applyAlignment="1">
      <alignment vertical="center"/>
    </xf>
    <xf numFmtId="166" fontId="17" fillId="0" borderId="48" xfId="1" applyNumberFormat="1" applyFont="1" applyFill="1" applyBorder="1" applyAlignment="1" applyProtection="1">
      <alignment horizontal="center" vertical="center"/>
    </xf>
    <xf numFmtId="166" fontId="17" fillId="0" borderId="7" xfId="1" applyNumberFormat="1" applyFont="1" applyFill="1" applyBorder="1" applyAlignment="1" applyProtection="1">
      <alignment horizontal="center" vertical="center"/>
    </xf>
    <xf numFmtId="166" fontId="17" fillId="0" borderId="20" xfId="1" applyNumberFormat="1" applyFont="1" applyFill="1" applyBorder="1" applyAlignment="1" applyProtection="1">
      <alignment horizontal="center" vertical="center"/>
    </xf>
    <xf numFmtId="166" fontId="17" fillId="0" borderId="8" xfId="1" applyNumberFormat="1" applyFont="1" applyFill="1" applyBorder="1" applyAlignment="1" applyProtection="1">
      <alignment horizontal="center" vertical="center"/>
    </xf>
    <xf numFmtId="0" fontId="16" fillId="3" borderId="45" xfId="0" applyFont="1" applyFill="1" applyBorder="1" applyAlignment="1">
      <alignment vertical="center"/>
    </xf>
    <xf numFmtId="166" fontId="16" fillId="3" borderId="10" xfId="1" applyNumberFormat="1" applyFont="1" applyFill="1" applyBorder="1" applyAlignment="1" applyProtection="1">
      <alignment horizontal="center" vertical="center"/>
    </xf>
    <xf numFmtId="166" fontId="16" fillId="3" borderId="19" xfId="1" applyNumberFormat="1" applyFont="1" applyFill="1" applyBorder="1" applyAlignment="1" applyProtection="1">
      <alignment horizontal="center" vertical="center"/>
    </xf>
    <xf numFmtId="166" fontId="15" fillId="2" borderId="28" xfId="1" applyNumberFormat="1" applyFont="1" applyFill="1" applyBorder="1" applyAlignment="1" applyProtection="1">
      <alignment horizontal="center" vertical="center"/>
    </xf>
    <xf numFmtId="166" fontId="15" fillId="2" borderId="13" xfId="1" applyNumberFormat="1" applyFont="1" applyFill="1" applyBorder="1" applyAlignment="1" applyProtection="1">
      <alignment horizontal="center" vertical="center"/>
    </xf>
    <xf numFmtId="166" fontId="15" fillId="2" borderId="27" xfId="1" applyNumberFormat="1" applyFont="1" applyFill="1" applyBorder="1" applyAlignment="1" applyProtection="1">
      <alignment horizontal="center" vertical="center"/>
    </xf>
    <xf numFmtId="166" fontId="15" fillId="2" borderId="14" xfId="1" applyNumberFormat="1" applyFont="1" applyFill="1" applyBorder="1" applyAlignment="1" applyProtection="1">
      <alignment horizontal="center" vertical="center"/>
    </xf>
    <xf numFmtId="0" fontId="16" fillId="3" borderId="46" xfId="0" applyFont="1" applyFill="1" applyBorder="1" applyAlignment="1">
      <alignment vertical="center"/>
    </xf>
    <xf numFmtId="166" fontId="16" fillId="3" borderId="5" xfId="1" applyNumberFormat="1" applyFont="1" applyFill="1" applyBorder="1" applyAlignment="1" applyProtection="1">
      <alignment horizontal="center" vertical="center"/>
    </xf>
    <xf numFmtId="166" fontId="16" fillId="3" borderId="14" xfId="1" applyNumberFormat="1" applyFont="1" applyFill="1" applyBorder="1" applyAlignment="1" applyProtection="1">
      <alignment horizontal="center" vertical="center"/>
    </xf>
    <xf numFmtId="0" fontId="19" fillId="0" borderId="46" xfId="0" applyFont="1" applyBorder="1" applyAlignment="1">
      <alignment vertical="center"/>
    </xf>
    <xf numFmtId="166" fontId="19" fillId="0" borderId="28" xfId="1" applyNumberFormat="1" applyFont="1" applyFill="1" applyBorder="1" applyAlignment="1" applyProtection="1">
      <alignment horizontal="center" vertical="center"/>
    </xf>
    <xf numFmtId="166" fontId="19" fillId="0" borderId="13" xfId="1" applyNumberFormat="1" applyFont="1" applyFill="1" applyBorder="1" applyAlignment="1" applyProtection="1">
      <alignment horizontal="center" vertical="center"/>
    </xf>
    <xf numFmtId="166" fontId="19" fillId="0" borderId="14" xfId="1" applyNumberFormat="1" applyFont="1" applyFill="1" applyBorder="1" applyAlignment="1" applyProtection="1">
      <alignment horizontal="center" vertical="center"/>
    </xf>
    <xf numFmtId="0" fontId="15" fillId="2" borderId="46" xfId="0" applyFont="1" applyFill="1" applyBorder="1" applyAlignment="1">
      <alignment vertical="center"/>
    </xf>
    <xf numFmtId="166" fontId="16" fillId="3" borderId="16" xfId="1" applyNumberFormat="1" applyFont="1" applyFill="1" applyBorder="1" applyAlignment="1" applyProtection="1">
      <alignment horizontal="center" vertical="center"/>
    </xf>
    <xf numFmtId="166" fontId="16" fillId="3" borderId="34" xfId="1" applyNumberFormat="1" applyFont="1" applyFill="1" applyBorder="1" applyAlignment="1" applyProtection="1">
      <alignment horizontal="center" vertical="center"/>
    </xf>
    <xf numFmtId="166" fontId="17" fillId="0" borderId="52" xfId="1" applyNumberFormat="1" applyFont="1" applyFill="1" applyBorder="1" applyAlignment="1" applyProtection="1">
      <alignment horizontal="center" vertical="center"/>
    </xf>
    <xf numFmtId="166" fontId="16" fillId="3" borderId="11" xfId="1" applyNumberFormat="1" applyFont="1" applyFill="1" applyBorder="1" applyAlignment="1" applyProtection="1">
      <alignment horizontal="center" vertical="center"/>
    </xf>
    <xf numFmtId="166" fontId="15" fillId="2" borderId="6" xfId="1" applyNumberFormat="1" applyFont="1" applyFill="1" applyBorder="1" applyAlignment="1" applyProtection="1">
      <alignment horizontal="center" vertical="center"/>
    </xf>
    <xf numFmtId="166" fontId="16" fillId="3" borderId="6" xfId="1" applyNumberFormat="1" applyFont="1" applyFill="1" applyBorder="1" applyAlignment="1" applyProtection="1">
      <alignment horizontal="center" vertical="center"/>
    </xf>
    <xf numFmtId="166" fontId="19" fillId="0" borderId="6" xfId="1" applyNumberFormat="1" applyFont="1" applyFill="1" applyBorder="1" applyAlignment="1" applyProtection="1">
      <alignment horizontal="center" vertical="center"/>
    </xf>
    <xf numFmtId="0" fontId="15" fillId="6" borderId="2" xfId="0" applyFont="1" applyFill="1" applyBorder="1" applyAlignment="1">
      <alignment horizontal="center" vertical="center"/>
    </xf>
    <xf numFmtId="167" fontId="15" fillId="6" borderId="2" xfId="0" applyNumberFormat="1" applyFont="1" applyFill="1" applyBorder="1" applyAlignment="1">
      <alignment horizontal="center" vertical="center"/>
    </xf>
    <xf numFmtId="167" fontId="15" fillId="6" borderId="3" xfId="0" applyNumberFormat="1" applyFont="1" applyFill="1" applyBorder="1" applyAlignment="1">
      <alignment horizontal="center" vertical="center"/>
    </xf>
    <xf numFmtId="0" fontId="16" fillId="0" borderId="0" xfId="0" applyFont="1" applyAlignment="1" applyProtection="1">
      <alignment vertical="center"/>
      <protection locked="0"/>
    </xf>
    <xf numFmtId="0" fontId="16" fillId="3" borderId="9" xfId="0" applyFont="1" applyFill="1" applyBorder="1" applyAlignment="1">
      <alignment vertical="center"/>
    </xf>
    <xf numFmtId="0" fontId="16" fillId="3" borderId="10" xfId="0" applyFont="1" applyFill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166" fontId="17" fillId="0" borderId="2" xfId="1" applyNumberFormat="1" applyFont="1" applyFill="1" applyBorder="1" applyAlignment="1" applyProtection="1">
      <alignment horizontal="center" vertical="center"/>
    </xf>
    <xf numFmtId="166" fontId="17" fillId="0" borderId="3" xfId="1" applyNumberFormat="1" applyFont="1" applyFill="1" applyBorder="1" applyAlignment="1" applyProtection="1">
      <alignment horizontal="center" vertical="center"/>
    </xf>
    <xf numFmtId="0" fontId="16" fillId="3" borderId="56" xfId="0" applyFont="1" applyFill="1" applyBorder="1" applyAlignment="1">
      <alignment vertical="center"/>
    </xf>
    <xf numFmtId="0" fontId="15" fillId="2" borderId="1" xfId="0" applyFont="1" applyFill="1" applyBorder="1" applyAlignment="1">
      <alignment horizontal="left" vertical="center"/>
    </xf>
    <xf numFmtId="166" fontId="15" fillId="2" borderId="2" xfId="1" applyNumberFormat="1" applyFont="1" applyFill="1" applyBorder="1" applyAlignment="1" applyProtection="1">
      <alignment horizontal="center" vertical="center"/>
    </xf>
    <xf numFmtId="166" fontId="15" fillId="2" borderId="3" xfId="1" applyNumberFormat="1" applyFont="1" applyFill="1" applyBorder="1" applyAlignment="1" applyProtection="1">
      <alignment horizontal="center" vertical="center"/>
    </xf>
    <xf numFmtId="0" fontId="19" fillId="5" borderId="12" xfId="0" applyFont="1" applyFill="1" applyBorder="1" applyAlignment="1">
      <alignment vertical="center"/>
    </xf>
    <xf numFmtId="166" fontId="19" fillId="5" borderId="28" xfId="0" applyNumberFormat="1" applyFont="1" applyFill="1" applyBorder="1" applyAlignment="1">
      <alignment vertical="center"/>
    </xf>
    <xf numFmtId="166" fontId="19" fillId="5" borderId="13" xfId="1" applyNumberFormat="1" applyFont="1" applyFill="1" applyBorder="1" applyAlignment="1" applyProtection="1">
      <alignment horizontal="center" vertical="center"/>
    </xf>
    <xf numFmtId="166" fontId="19" fillId="5" borderId="14" xfId="1" applyNumberFormat="1" applyFont="1" applyFill="1" applyBorder="1" applyAlignment="1" applyProtection="1">
      <alignment horizontal="center" vertical="center"/>
    </xf>
    <xf numFmtId="166" fontId="15" fillId="3" borderId="10" xfId="0" applyNumberFormat="1" applyFont="1" applyFill="1" applyBorder="1" applyAlignment="1">
      <alignment vertical="center"/>
    </xf>
    <xf numFmtId="0" fontId="19" fillId="4" borderId="1" xfId="0" applyFont="1" applyFill="1" applyBorder="1" applyAlignment="1">
      <alignment vertical="center"/>
    </xf>
    <xf numFmtId="166" fontId="19" fillId="4" borderId="22" xfId="0" applyNumberFormat="1" applyFont="1" applyFill="1" applyBorder="1" applyAlignment="1">
      <alignment vertical="center"/>
    </xf>
    <xf numFmtId="166" fontId="19" fillId="4" borderId="2" xfId="1" applyNumberFormat="1" applyFont="1" applyFill="1" applyBorder="1" applyAlignment="1" applyProtection="1">
      <alignment horizontal="center" vertical="center"/>
    </xf>
    <xf numFmtId="166" fontId="19" fillId="4" borderId="3" xfId="1" applyNumberFormat="1" applyFont="1" applyFill="1" applyBorder="1" applyAlignment="1" applyProtection="1">
      <alignment horizontal="center" vertical="center"/>
    </xf>
    <xf numFmtId="0" fontId="16" fillId="4" borderId="53" xfId="0" applyFont="1" applyFill="1" applyBorder="1" applyAlignment="1">
      <alignment vertical="center"/>
    </xf>
    <xf numFmtId="166" fontId="15" fillId="4" borderId="57" xfId="0" applyNumberFormat="1" applyFont="1" applyFill="1" applyBorder="1" applyAlignment="1">
      <alignment vertical="center"/>
    </xf>
    <xf numFmtId="166" fontId="15" fillId="4" borderId="28" xfId="0" applyNumberFormat="1" applyFont="1" applyFill="1" applyBorder="1" applyAlignment="1">
      <alignment vertical="center"/>
    </xf>
    <xf numFmtId="166" fontId="15" fillId="3" borderId="5" xfId="0" applyNumberFormat="1" applyFont="1" applyFill="1" applyBorder="1" applyAlignment="1">
      <alignment vertical="center"/>
    </xf>
    <xf numFmtId="166" fontId="15" fillId="3" borderId="57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</cellXfs>
  <cellStyles count="10">
    <cellStyle name="Comma" xfId="1" builtinId="3"/>
    <cellStyle name="Comma 2" xfId="8" xr:uid="{00000000-0005-0000-0000-000001000000}"/>
    <cellStyle name="Comma 2 2" xfId="6" xr:uid="{00000000-0005-0000-0000-000002000000}"/>
    <cellStyle name="Normal" xfId="0" builtinId="0"/>
    <cellStyle name="Normal 3" xfId="2" xr:uid="{00000000-0005-0000-0000-000004000000}"/>
    <cellStyle name="Normal_2008 NGRP aug 14" xfId="5" xr:uid="{00000000-0005-0000-0000-000005000000}"/>
    <cellStyle name="Normal_COLL02" xfId="3" xr:uid="{00000000-0005-0000-0000-000006000000}"/>
    <cellStyle name="Normal_Sheet1" xfId="4" xr:uid="{00000000-0005-0000-0000-000007000000}"/>
    <cellStyle name="Per cent" xfId="9" builtinId="5"/>
    <cellStyle name="Percent 2" xfId="7" xr:uid="{00000000-0005-0000-0000-000008000000}"/>
  </cellStyles>
  <dxfs count="11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9999"/>
      <color rgb="FF0000FF"/>
      <color rgb="FFE73A2D"/>
      <color rgb="FFEA5448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/>
  </sheetPr>
  <dimension ref="B2:E21"/>
  <sheetViews>
    <sheetView showGridLines="0" zoomScale="90" zoomScaleNormal="90" zoomScaleSheetLayoutView="90" workbookViewId="0">
      <selection activeCell="M27" sqref="M27"/>
    </sheetView>
  </sheetViews>
  <sheetFormatPr defaultRowHeight="15"/>
  <cols>
    <col min="1" max="1" width="1.7109375" customWidth="1"/>
    <col min="2" max="2" width="55.7109375" customWidth="1"/>
    <col min="3" max="3" width="27.28515625" style="102" customWidth="1"/>
    <col min="4" max="4" width="11.42578125" customWidth="1"/>
    <col min="6" max="6" width="15" bestFit="1" customWidth="1"/>
  </cols>
  <sheetData>
    <row r="2" spans="2:5" ht="18.75">
      <c r="B2" s="1"/>
      <c r="C2" s="99" t="s">
        <v>0</v>
      </c>
      <c r="D2" s="103" t="s">
        <v>1</v>
      </c>
    </row>
    <row r="3" spans="2:5" ht="16.5">
      <c r="B3" s="186" t="s">
        <v>2</v>
      </c>
      <c r="C3" s="186"/>
      <c r="D3" s="3"/>
    </row>
    <row r="4" spans="2:5" ht="18.75">
      <c r="B4" s="187" t="s">
        <v>3</v>
      </c>
      <c r="C4" s="187"/>
      <c r="D4" s="3"/>
    </row>
    <row r="5" spans="2:5" ht="8.25" customHeight="1">
      <c r="B5" s="188"/>
      <c r="C5" s="188"/>
      <c r="D5" s="3"/>
    </row>
    <row r="6" spans="2:5" ht="3.95" customHeight="1" thickBot="1">
      <c r="B6" s="4"/>
      <c r="C6" s="4"/>
      <c r="D6" s="3"/>
    </row>
    <row r="7" spans="2:5" ht="37.5" customHeight="1" thickBot="1">
      <c r="B7" s="122" t="s">
        <v>4</v>
      </c>
      <c r="C7" s="123" t="s">
        <v>3</v>
      </c>
      <c r="E7" s="66"/>
    </row>
    <row r="8" spans="2:5" ht="24.95" customHeight="1">
      <c r="B8" s="121" t="s">
        <v>5</v>
      </c>
      <c r="C8" s="169">
        <v>28749818.052770693</v>
      </c>
      <c r="E8" s="67"/>
    </row>
    <row r="9" spans="2:5" ht="24.95" customHeight="1">
      <c r="B9" s="121" t="s">
        <v>6</v>
      </c>
      <c r="C9" s="170">
        <v>8.5077545100592733E-2</v>
      </c>
      <c r="E9" s="67"/>
    </row>
    <row r="10" spans="2:5" ht="24.95" customHeight="1">
      <c r="B10" s="121" t="s">
        <v>7</v>
      </c>
      <c r="C10" s="169">
        <v>23765329.879875135</v>
      </c>
      <c r="E10" s="67"/>
    </row>
    <row r="11" spans="2:5" ht="24.95" customHeight="1">
      <c r="B11" s="121" t="s">
        <v>8</v>
      </c>
      <c r="C11" s="170">
        <v>6.4999999999999947E-2</v>
      </c>
      <c r="E11" s="67"/>
    </row>
    <row r="12" spans="2:5" ht="24.95" customHeight="1">
      <c r="B12" s="121" t="s">
        <v>9</v>
      </c>
      <c r="C12" s="170">
        <v>0.03</v>
      </c>
      <c r="E12" s="67"/>
    </row>
    <row r="13" spans="2:5" ht="24.95" customHeight="1">
      <c r="B13" s="120" t="s">
        <v>10</v>
      </c>
      <c r="C13" s="171">
        <v>5.5E-2</v>
      </c>
      <c r="E13" s="67"/>
    </row>
    <row r="14" spans="2:5" ht="24.95" customHeight="1">
      <c r="B14" s="121" t="s">
        <v>11</v>
      </c>
      <c r="C14" s="169">
        <v>60192.521625600006</v>
      </c>
      <c r="E14" s="67"/>
    </row>
    <row r="15" spans="2:5" ht="24.95" customHeight="1">
      <c r="B15" s="120" t="s">
        <v>12</v>
      </c>
      <c r="C15" s="171">
        <v>0.06</v>
      </c>
      <c r="E15" s="67"/>
    </row>
    <row r="16" spans="2:5" ht="24.95" customHeight="1" thickBot="1">
      <c r="B16" s="172" t="s">
        <v>13</v>
      </c>
      <c r="C16" s="173">
        <v>5.0701754385965137E-2</v>
      </c>
      <c r="E16" s="67"/>
    </row>
    <row r="17" spans="2:4" ht="18" customHeight="1">
      <c r="B17" s="70" t="s">
        <v>14</v>
      </c>
      <c r="C17" s="100"/>
      <c r="D17" s="6"/>
    </row>
    <row r="18" spans="2:4" ht="15" customHeight="1">
      <c r="B18" s="189" t="s">
        <v>15</v>
      </c>
      <c r="C18" s="189"/>
      <c r="D18" s="3"/>
    </row>
    <row r="19" spans="2:4">
      <c r="B19" s="189"/>
      <c r="C19" s="189"/>
      <c r="D19" s="3"/>
    </row>
    <row r="20" spans="2:4" ht="15.75" customHeight="1">
      <c r="B20" s="69"/>
      <c r="C20" s="101"/>
      <c r="D20" s="3"/>
    </row>
    <row r="21" spans="2:4" ht="24.75" customHeight="1">
      <c r="D21" s="3"/>
    </row>
  </sheetData>
  <mergeCells count="4">
    <mergeCell ref="B3:C3"/>
    <mergeCell ref="B4:C4"/>
    <mergeCell ref="B5:C5"/>
    <mergeCell ref="B18:C19"/>
  </mergeCells>
  <printOptions horizontalCentered="1"/>
  <pageMargins left="0.23622047244094491" right="0.23622047244094491" top="0.51181102362204722" bottom="0.51181102362204722" header="0.31496062992125984" footer="0.31496062992125984"/>
  <pageSetup paperSize="14" scale="120" firstPageNumber="6" orientation="landscape" useFirstPageNumber="1" horizontalDpi="4294967294" verticalDpi="4294967294" r:id="rId1"/>
  <headerFooter>
    <oddFooter>&amp;R&amp;8Page &amp;[6 of 45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P191"/>
  <sheetViews>
    <sheetView showGridLines="0" zoomScale="80" zoomScaleNormal="80" zoomScaleSheetLayoutView="80" workbookViewId="0">
      <pane xSplit="3" ySplit="6" topLeftCell="D7" activePane="bottomRight" state="frozen"/>
      <selection pane="bottomRight" activeCell="H26" sqref="H26"/>
      <selection pane="bottomLeft" activeCell="F34" sqref="F34"/>
      <selection pane="topRight" activeCell="F34" sqref="F34"/>
    </sheetView>
  </sheetViews>
  <sheetFormatPr defaultRowHeight="15"/>
  <cols>
    <col min="1" max="1" width="3.42578125" style="161" customWidth="1"/>
    <col min="2" max="2" width="51.42578125" style="161" customWidth="1"/>
    <col min="3" max="3" width="15.7109375" style="161" customWidth="1"/>
    <col min="4" max="4" width="14.140625" style="161" customWidth="1"/>
    <col min="5" max="8" width="14.140625" style="137" customWidth="1"/>
    <col min="9" max="15" width="14.140625" style="161" customWidth="1"/>
    <col min="16" max="16" width="12.7109375" style="161" bestFit="1" customWidth="1"/>
    <col min="17" max="16384" width="9.140625" style="161"/>
  </cols>
  <sheetData>
    <row r="1" spans="1:16" s="137" customFormat="1" ht="18.75">
      <c r="B1" s="138"/>
      <c r="O1" s="2" t="s">
        <v>228</v>
      </c>
    </row>
    <row r="2" spans="1:16" s="137" customFormat="1" ht="20.25">
      <c r="B2" s="196" t="s">
        <v>229</v>
      </c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</row>
    <row r="3" spans="1:16" s="137" customFormat="1" ht="18.75">
      <c r="B3" s="198" t="s">
        <v>18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</row>
    <row r="4" spans="1:16" s="139" customFormat="1" ht="11.25" customHeight="1" thickBot="1">
      <c r="B4" s="140"/>
      <c r="C4" s="141">
        <f t="shared" ref="C4" si="0">D4+E4+F4+G4+H4+I4+J4+K4+L4+M4+N4+O4</f>
        <v>0</v>
      </c>
      <c r="D4" s="141">
        <v>0</v>
      </c>
      <c r="E4" s="141">
        <v>0</v>
      </c>
      <c r="F4" s="141">
        <v>0</v>
      </c>
      <c r="G4" s="141">
        <v>0</v>
      </c>
      <c r="H4" s="141">
        <v>0</v>
      </c>
      <c r="I4" s="141">
        <v>0</v>
      </c>
      <c r="J4" s="141">
        <v>0</v>
      </c>
      <c r="K4" s="141">
        <v>0</v>
      </c>
      <c r="L4" s="141">
        <v>0</v>
      </c>
      <c r="M4" s="141">
        <v>0</v>
      </c>
      <c r="N4" s="141">
        <v>0</v>
      </c>
      <c r="O4" s="141">
        <v>0</v>
      </c>
    </row>
    <row r="5" spans="1:16" s="144" customFormat="1" ht="27.75" customHeight="1" thickBot="1">
      <c r="A5" s="143"/>
      <c r="B5" s="124" t="s">
        <v>44</v>
      </c>
      <c r="C5" s="235" t="s">
        <v>83</v>
      </c>
      <c r="D5" s="236" t="s">
        <v>21</v>
      </c>
      <c r="E5" s="236" t="s">
        <v>22</v>
      </c>
      <c r="F5" s="236" t="s">
        <v>23</v>
      </c>
      <c r="G5" s="236" t="s">
        <v>24</v>
      </c>
      <c r="H5" s="236" t="s">
        <v>25</v>
      </c>
      <c r="I5" s="236" t="s">
        <v>26</v>
      </c>
      <c r="J5" s="236" t="s">
        <v>27</v>
      </c>
      <c r="K5" s="236" t="s">
        <v>28</v>
      </c>
      <c r="L5" s="236" t="s">
        <v>29</v>
      </c>
      <c r="M5" s="236" t="s">
        <v>30</v>
      </c>
      <c r="N5" s="236" t="s">
        <v>31</v>
      </c>
      <c r="O5" s="237" t="s">
        <v>32</v>
      </c>
      <c r="P5" s="238"/>
    </row>
    <row r="6" spans="1:16" s="145" customFormat="1" ht="6.95" customHeight="1" thickBot="1">
      <c r="A6" s="142"/>
      <c r="B6" s="239"/>
      <c r="C6" s="240"/>
      <c r="D6" s="240"/>
      <c r="E6" s="177"/>
      <c r="F6" s="177"/>
      <c r="G6" s="177"/>
      <c r="H6" s="177"/>
      <c r="I6" s="240"/>
      <c r="J6" s="177"/>
      <c r="K6" s="177"/>
      <c r="L6" s="177"/>
      <c r="M6" s="177"/>
      <c r="N6" s="177"/>
      <c r="O6" s="178"/>
    </row>
    <row r="7" spans="1:16" s="145" customFormat="1" ht="18" customHeight="1" thickBot="1">
      <c r="A7" s="146"/>
      <c r="B7" s="241" t="s">
        <v>33</v>
      </c>
      <c r="C7" s="242">
        <f>D7+E7+F7+G7+H7+I7+J7+K7+L7+M7+N7+O7</f>
        <v>289109067</v>
      </c>
      <c r="D7" s="242">
        <f>D9+D191</f>
        <v>20543696</v>
      </c>
      <c r="E7" s="242">
        <f t="shared" ref="E7:O7" si="1">E9+E191</f>
        <v>21144258</v>
      </c>
      <c r="F7" s="242">
        <f t="shared" si="1"/>
        <v>22607160</v>
      </c>
      <c r="G7" s="242">
        <f t="shared" si="1"/>
        <v>30165715</v>
      </c>
      <c r="H7" s="242">
        <f t="shared" si="1"/>
        <v>22101775</v>
      </c>
      <c r="I7" s="242">
        <f t="shared" si="1"/>
        <v>22316142</v>
      </c>
      <c r="J7" s="242">
        <f t="shared" si="1"/>
        <v>23688047</v>
      </c>
      <c r="K7" s="242">
        <f t="shared" si="1"/>
        <v>24393519</v>
      </c>
      <c r="L7" s="242">
        <f t="shared" si="1"/>
        <v>27097125</v>
      </c>
      <c r="M7" s="242">
        <f t="shared" si="1"/>
        <v>25732755</v>
      </c>
      <c r="N7" s="242">
        <f t="shared" si="1"/>
        <v>25678542</v>
      </c>
      <c r="O7" s="243">
        <f t="shared" si="1"/>
        <v>23640333</v>
      </c>
      <c r="P7" s="147"/>
    </row>
    <row r="8" spans="1:16" s="145" customFormat="1" ht="6.95" customHeight="1" thickBot="1">
      <c r="A8" s="142"/>
      <c r="B8" s="244"/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80"/>
    </row>
    <row r="9" spans="1:16" s="144" customFormat="1" ht="18" customHeight="1" thickBot="1">
      <c r="A9" s="148"/>
      <c r="B9" s="245" t="s">
        <v>34</v>
      </c>
      <c r="C9" s="246">
        <f>D9+E9+F9+G9+H9+I9+J9+K9+L9+M9+N9+O9</f>
        <v>268162067</v>
      </c>
      <c r="D9" s="246">
        <f>D11+D21</f>
        <v>19137696</v>
      </c>
      <c r="E9" s="246">
        <f t="shared" ref="E9:O9" si="2">E11+E21</f>
        <v>17212258</v>
      </c>
      <c r="F9" s="246">
        <f t="shared" si="2"/>
        <v>20186160</v>
      </c>
      <c r="G9" s="246">
        <f t="shared" si="2"/>
        <v>28545715</v>
      </c>
      <c r="H9" s="246">
        <f t="shared" si="2"/>
        <v>20805775</v>
      </c>
      <c r="I9" s="246">
        <f t="shared" si="2"/>
        <v>20949142</v>
      </c>
      <c r="J9" s="246">
        <f t="shared" si="2"/>
        <v>21890047</v>
      </c>
      <c r="K9" s="246">
        <f t="shared" si="2"/>
        <v>22954519</v>
      </c>
      <c r="L9" s="246">
        <f t="shared" si="2"/>
        <v>25658125</v>
      </c>
      <c r="M9" s="246">
        <f t="shared" si="2"/>
        <v>23576755</v>
      </c>
      <c r="N9" s="246">
        <f t="shared" si="2"/>
        <v>24239542</v>
      </c>
      <c r="O9" s="247">
        <f t="shared" si="2"/>
        <v>23006333</v>
      </c>
      <c r="P9" s="163"/>
    </row>
    <row r="10" spans="1:16" s="145" customFormat="1" ht="6.95" customHeight="1">
      <c r="A10" s="149"/>
      <c r="B10" s="185"/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2"/>
    </row>
    <row r="11" spans="1:16" s="144" customFormat="1" ht="18" customHeight="1">
      <c r="A11" s="150"/>
      <c r="B11" s="248" t="s">
        <v>84</v>
      </c>
      <c r="C11" s="249">
        <f>+SUM(C12:C19)</f>
        <v>167293521</v>
      </c>
      <c r="D11" s="250">
        <f t="shared" ref="D11:O11" si="3">+SUM(D12:D19)</f>
        <v>11275848</v>
      </c>
      <c r="E11" s="250">
        <f t="shared" si="3"/>
        <v>11104443</v>
      </c>
      <c r="F11" s="250">
        <f t="shared" si="3"/>
        <v>12850473</v>
      </c>
      <c r="G11" s="250">
        <f t="shared" si="3"/>
        <v>17638408</v>
      </c>
      <c r="H11" s="250">
        <f t="shared" si="3"/>
        <v>12894724</v>
      </c>
      <c r="I11" s="250">
        <f t="shared" si="3"/>
        <v>13186920</v>
      </c>
      <c r="J11" s="250">
        <f t="shared" si="3"/>
        <v>13076506</v>
      </c>
      <c r="K11" s="250">
        <f t="shared" si="3"/>
        <v>14664727</v>
      </c>
      <c r="L11" s="250">
        <f t="shared" si="3"/>
        <v>15901749</v>
      </c>
      <c r="M11" s="250">
        <f t="shared" si="3"/>
        <v>14798035</v>
      </c>
      <c r="N11" s="250">
        <f t="shared" si="3"/>
        <v>15828578</v>
      </c>
      <c r="O11" s="251">
        <f t="shared" si="3"/>
        <v>14073110</v>
      </c>
      <c r="P11" s="163"/>
    </row>
    <row r="12" spans="1:16" s="145" customFormat="1" ht="18" customHeight="1">
      <c r="A12" s="151"/>
      <c r="B12" s="156" t="s">
        <v>85</v>
      </c>
      <c r="C12" s="164">
        <f t="shared" ref="C12:C17" si="4">D12+E12+F12+G12+H12+I12+J12+K12+L12+M12+N12+O12</f>
        <v>1656083</v>
      </c>
      <c r="D12" s="80">
        <v>178408</v>
      </c>
      <c r="E12" s="80">
        <v>56845</v>
      </c>
      <c r="F12" s="80">
        <v>156286</v>
      </c>
      <c r="G12" s="80">
        <v>214774</v>
      </c>
      <c r="H12" s="80">
        <v>113854</v>
      </c>
      <c r="I12" s="80">
        <v>103721</v>
      </c>
      <c r="J12" s="80">
        <v>105386</v>
      </c>
      <c r="K12" s="80">
        <v>242507</v>
      </c>
      <c r="L12" s="80">
        <v>198497</v>
      </c>
      <c r="M12" s="80">
        <v>74018</v>
      </c>
      <c r="N12" s="80">
        <v>63780</v>
      </c>
      <c r="O12" s="81">
        <v>148007</v>
      </c>
      <c r="P12" s="147"/>
    </row>
    <row r="13" spans="1:16" s="145" customFormat="1" ht="18" customHeight="1">
      <c r="A13" s="151"/>
      <c r="B13" s="156" t="s">
        <v>86</v>
      </c>
      <c r="C13" s="164">
        <f t="shared" si="4"/>
        <v>130321695</v>
      </c>
      <c r="D13" s="80">
        <v>9342034</v>
      </c>
      <c r="E13" s="80">
        <v>8712178</v>
      </c>
      <c r="F13" s="80">
        <v>10027206</v>
      </c>
      <c r="G13" s="80">
        <v>14253843</v>
      </c>
      <c r="H13" s="80">
        <v>10159865</v>
      </c>
      <c r="I13" s="80">
        <v>9829183</v>
      </c>
      <c r="J13" s="80">
        <v>10998445</v>
      </c>
      <c r="K13" s="80">
        <v>11207168</v>
      </c>
      <c r="L13" s="80">
        <v>11856249</v>
      </c>
      <c r="M13" s="80">
        <v>10545433</v>
      </c>
      <c r="N13" s="80">
        <v>11230086</v>
      </c>
      <c r="O13" s="81">
        <v>12160005</v>
      </c>
      <c r="P13" s="147"/>
    </row>
    <row r="14" spans="1:16" s="145" customFormat="1" ht="18" customHeight="1">
      <c r="A14" s="151"/>
      <c r="B14" s="156" t="s">
        <v>87</v>
      </c>
      <c r="C14" s="164">
        <f t="shared" si="4"/>
        <v>21854621</v>
      </c>
      <c r="D14" s="80">
        <v>935711</v>
      </c>
      <c r="E14" s="80">
        <v>1832491</v>
      </c>
      <c r="F14" s="80">
        <v>1712907</v>
      </c>
      <c r="G14" s="80">
        <v>1966992</v>
      </c>
      <c r="H14" s="80">
        <v>1543995</v>
      </c>
      <c r="I14" s="80">
        <v>2433584</v>
      </c>
      <c r="J14" s="80">
        <v>1163145</v>
      </c>
      <c r="K14" s="80">
        <v>1796859</v>
      </c>
      <c r="L14" s="80">
        <v>2807265</v>
      </c>
      <c r="M14" s="80">
        <v>1825633</v>
      </c>
      <c r="N14" s="80">
        <v>2878072</v>
      </c>
      <c r="O14" s="81">
        <v>957967</v>
      </c>
      <c r="P14" s="147"/>
    </row>
    <row r="15" spans="1:16" s="145" customFormat="1" ht="18" customHeight="1">
      <c r="A15" s="151"/>
      <c r="B15" s="156" t="s">
        <v>88</v>
      </c>
      <c r="C15" s="164">
        <f t="shared" si="4"/>
        <v>6220024</v>
      </c>
      <c r="D15" s="80">
        <v>382310</v>
      </c>
      <c r="E15" s="80">
        <v>210525</v>
      </c>
      <c r="F15" s="80">
        <v>179910</v>
      </c>
      <c r="G15" s="80">
        <v>299616</v>
      </c>
      <c r="H15" s="80">
        <v>718296</v>
      </c>
      <c r="I15" s="80">
        <v>323572</v>
      </c>
      <c r="J15" s="80">
        <v>200315</v>
      </c>
      <c r="K15" s="80">
        <v>420146</v>
      </c>
      <c r="L15" s="80">
        <v>218733</v>
      </c>
      <c r="M15" s="80">
        <v>1748611</v>
      </c>
      <c r="N15" s="80">
        <v>1067421</v>
      </c>
      <c r="O15" s="81">
        <v>450569</v>
      </c>
      <c r="P15" s="147"/>
    </row>
    <row r="16" spans="1:16" s="145" customFormat="1" ht="18" customHeight="1">
      <c r="A16" s="151"/>
      <c r="B16" s="156" t="s">
        <v>89</v>
      </c>
      <c r="C16" s="164">
        <f t="shared" si="4"/>
        <v>1893854</v>
      </c>
      <c r="D16" s="80">
        <v>117923</v>
      </c>
      <c r="E16" s="80">
        <v>99193</v>
      </c>
      <c r="F16" s="80">
        <v>161550</v>
      </c>
      <c r="G16" s="80">
        <v>258714</v>
      </c>
      <c r="H16" s="80">
        <v>106902</v>
      </c>
      <c r="I16" s="80">
        <v>103192</v>
      </c>
      <c r="J16" s="80">
        <v>171748</v>
      </c>
      <c r="K16" s="80">
        <v>205466</v>
      </c>
      <c r="L16" s="80">
        <v>200043</v>
      </c>
      <c r="M16" s="80">
        <v>200840</v>
      </c>
      <c r="N16" s="80">
        <v>141467</v>
      </c>
      <c r="O16" s="81">
        <v>126816</v>
      </c>
      <c r="P16" s="147"/>
    </row>
    <row r="17" spans="1:16" s="145" customFormat="1" ht="18" customHeight="1">
      <c r="A17" s="151"/>
      <c r="B17" s="156" t="s">
        <v>90</v>
      </c>
      <c r="C17" s="164">
        <f t="shared" si="4"/>
        <v>3309735</v>
      </c>
      <c r="D17" s="80">
        <v>87872</v>
      </c>
      <c r="E17" s="80">
        <v>61894</v>
      </c>
      <c r="F17" s="80">
        <v>346467</v>
      </c>
      <c r="G17" s="80">
        <v>418776</v>
      </c>
      <c r="H17" s="80">
        <v>104907</v>
      </c>
      <c r="I17" s="80">
        <v>229676</v>
      </c>
      <c r="J17" s="80">
        <v>314596</v>
      </c>
      <c r="K17" s="80">
        <v>639574</v>
      </c>
      <c r="L17" s="80">
        <v>488902</v>
      </c>
      <c r="M17" s="80">
        <v>225807</v>
      </c>
      <c r="N17" s="80">
        <v>281266</v>
      </c>
      <c r="O17" s="81">
        <v>109998</v>
      </c>
      <c r="P17" s="147"/>
    </row>
    <row r="18" spans="1:16" s="145" customFormat="1" ht="18" customHeight="1">
      <c r="A18" s="151"/>
      <c r="B18" s="156" t="s">
        <v>91</v>
      </c>
      <c r="C18" s="164">
        <f t="shared" ref="C18:C19" si="5">D18+E18+F18+G18+H18+I18+J18+K18+L18+M18+N18+O18</f>
        <v>2037509</v>
      </c>
      <c r="D18" s="80">
        <v>231590</v>
      </c>
      <c r="E18" s="80">
        <v>131317</v>
      </c>
      <c r="F18" s="80">
        <v>266147</v>
      </c>
      <c r="G18" s="80">
        <v>225693</v>
      </c>
      <c r="H18" s="80">
        <v>146905</v>
      </c>
      <c r="I18" s="80">
        <v>163992</v>
      </c>
      <c r="J18" s="80">
        <v>122871</v>
      </c>
      <c r="K18" s="80">
        <v>153007</v>
      </c>
      <c r="L18" s="80">
        <v>132060</v>
      </c>
      <c r="M18" s="80">
        <v>177693</v>
      </c>
      <c r="N18" s="80">
        <v>166486</v>
      </c>
      <c r="O18" s="81">
        <v>119748</v>
      </c>
      <c r="P18" s="147"/>
    </row>
    <row r="19" spans="1:16" s="145" customFormat="1" ht="18" customHeight="1">
      <c r="A19" s="151"/>
      <c r="B19" s="156" t="s">
        <v>92</v>
      </c>
      <c r="C19" s="164">
        <f t="shared" si="5"/>
        <v>0</v>
      </c>
      <c r="D19" s="80">
        <v>0</v>
      </c>
      <c r="E19" s="80">
        <v>0</v>
      </c>
      <c r="F19" s="80">
        <v>0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1">
        <v>0</v>
      </c>
      <c r="P19" s="147"/>
    </row>
    <row r="20" spans="1:16" s="145" customFormat="1" ht="6.95" customHeight="1" thickBot="1">
      <c r="A20" s="149"/>
      <c r="B20" s="239"/>
      <c r="C20" s="252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7"/>
    </row>
    <row r="21" spans="1:16" s="144" customFormat="1" ht="18" customHeight="1" thickBot="1">
      <c r="A21" s="150"/>
      <c r="B21" s="253" t="s">
        <v>93</v>
      </c>
      <c r="C21" s="254">
        <f>D21+E21+F21+G21+H21+I21+J21+K21+L21+M21+N21+O21</f>
        <v>100868546</v>
      </c>
      <c r="D21" s="255">
        <f>D23+D31+D39+D45+D58+D65+D74+D80+D87+D93+D100+D109+D117+D126+D133+D139+D146+D154+D163+D171+D177+D184</f>
        <v>7861848</v>
      </c>
      <c r="E21" s="255">
        <f t="shared" ref="E21:O21" si="6">E23+E31+E39+E45+E58+E65+E74+E80+E87+E93+E100+E109+E117+E126+E133+E139+E146+E154+E163+E171+E177+E184</f>
        <v>6107815</v>
      </c>
      <c r="F21" s="255">
        <f t="shared" si="6"/>
        <v>7335687</v>
      </c>
      <c r="G21" s="255">
        <f t="shared" si="6"/>
        <v>10907307</v>
      </c>
      <c r="H21" s="255">
        <f t="shared" si="6"/>
        <v>7911051</v>
      </c>
      <c r="I21" s="255">
        <f t="shared" si="6"/>
        <v>7762222</v>
      </c>
      <c r="J21" s="255">
        <f t="shared" si="6"/>
        <v>8813541</v>
      </c>
      <c r="K21" s="255">
        <f t="shared" si="6"/>
        <v>8289792</v>
      </c>
      <c r="L21" s="255">
        <f t="shared" si="6"/>
        <v>9756376</v>
      </c>
      <c r="M21" s="255">
        <f t="shared" si="6"/>
        <v>8778720</v>
      </c>
      <c r="N21" s="255">
        <f t="shared" si="6"/>
        <v>8410964</v>
      </c>
      <c r="O21" s="256">
        <f t="shared" si="6"/>
        <v>8933223</v>
      </c>
      <c r="P21" s="165"/>
    </row>
    <row r="22" spans="1:16" s="145" customFormat="1" ht="6.95" customHeight="1">
      <c r="A22" s="153"/>
      <c r="B22" s="257"/>
      <c r="C22" s="258"/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4"/>
    </row>
    <row r="23" spans="1:16" s="145" customFormat="1" ht="18" customHeight="1">
      <c r="A23" s="154"/>
      <c r="B23" s="155" t="s">
        <v>52</v>
      </c>
      <c r="C23" s="259">
        <f t="shared" ref="C23:C78" si="7">D23+E23+F23+G23+H23+I23+J23+K23+L23+M23+N23+O23</f>
        <v>2448816</v>
      </c>
      <c r="D23" s="82">
        <f>SUM(D24:D29)</f>
        <v>284547</v>
      </c>
      <c r="E23" s="82">
        <f t="shared" ref="E23:O23" si="8">SUM(E24:E29)</f>
        <v>182949</v>
      </c>
      <c r="F23" s="82">
        <f t="shared" si="8"/>
        <v>166752</v>
      </c>
      <c r="G23" s="82">
        <f t="shared" si="8"/>
        <v>249141</v>
      </c>
      <c r="H23" s="82">
        <f t="shared" si="8"/>
        <v>170176</v>
      </c>
      <c r="I23" s="82">
        <f t="shared" si="8"/>
        <v>210842</v>
      </c>
      <c r="J23" s="82">
        <f t="shared" si="8"/>
        <v>180071</v>
      </c>
      <c r="K23" s="82">
        <f t="shared" si="8"/>
        <v>194292</v>
      </c>
      <c r="L23" s="82">
        <f t="shared" si="8"/>
        <v>213481</v>
      </c>
      <c r="M23" s="82">
        <f t="shared" si="8"/>
        <v>192634</v>
      </c>
      <c r="N23" s="82">
        <f t="shared" si="8"/>
        <v>180450</v>
      </c>
      <c r="O23" s="85">
        <f t="shared" si="8"/>
        <v>223481</v>
      </c>
      <c r="P23" s="147"/>
    </row>
    <row r="24" spans="1:16" s="145" customFormat="1" ht="18" customHeight="1">
      <c r="A24" s="151"/>
      <c r="B24" s="156" t="s">
        <v>94</v>
      </c>
      <c r="C24" s="164">
        <f t="shared" si="7"/>
        <v>306456</v>
      </c>
      <c r="D24" s="80">
        <v>24244</v>
      </c>
      <c r="E24" s="80">
        <v>13671</v>
      </c>
      <c r="F24" s="80">
        <v>28493</v>
      </c>
      <c r="G24" s="80">
        <v>37371</v>
      </c>
      <c r="H24" s="80">
        <v>21903</v>
      </c>
      <c r="I24" s="80">
        <v>43004</v>
      </c>
      <c r="J24" s="80">
        <v>22580</v>
      </c>
      <c r="K24" s="80">
        <v>38556</v>
      </c>
      <c r="L24" s="80">
        <v>20331</v>
      </c>
      <c r="M24" s="80">
        <v>14985</v>
      </c>
      <c r="N24" s="80">
        <v>22751</v>
      </c>
      <c r="O24" s="81">
        <v>18567</v>
      </c>
      <c r="P24" s="147"/>
    </row>
    <row r="25" spans="1:16" s="145" customFormat="1" ht="18" customHeight="1">
      <c r="A25" s="151"/>
      <c r="B25" s="156" t="s">
        <v>95</v>
      </c>
      <c r="C25" s="164">
        <f t="shared" si="7"/>
        <v>442691</v>
      </c>
      <c r="D25" s="80">
        <v>112776</v>
      </c>
      <c r="E25" s="80">
        <v>20896</v>
      </c>
      <c r="F25" s="80">
        <v>16441</v>
      </c>
      <c r="G25" s="80">
        <v>35848</v>
      </c>
      <c r="H25" s="80">
        <v>20889</v>
      </c>
      <c r="I25" s="80">
        <v>37080</v>
      </c>
      <c r="J25" s="80">
        <v>22626</v>
      </c>
      <c r="K25" s="80">
        <v>31141</v>
      </c>
      <c r="L25" s="80">
        <v>34531</v>
      </c>
      <c r="M25" s="80">
        <v>34566</v>
      </c>
      <c r="N25" s="80">
        <v>31793</v>
      </c>
      <c r="O25" s="81">
        <v>44104</v>
      </c>
      <c r="P25" s="147"/>
    </row>
    <row r="26" spans="1:16" s="145" customFormat="1" ht="18" customHeight="1">
      <c r="A26" s="151"/>
      <c r="B26" s="156" t="s">
        <v>96</v>
      </c>
      <c r="C26" s="164">
        <f t="shared" si="7"/>
        <v>448889</v>
      </c>
      <c r="D26" s="80">
        <v>20636</v>
      </c>
      <c r="E26" s="80">
        <v>41206</v>
      </c>
      <c r="F26" s="80">
        <v>17438</v>
      </c>
      <c r="G26" s="80">
        <v>43269</v>
      </c>
      <c r="H26" s="80">
        <v>25437</v>
      </c>
      <c r="I26" s="80">
        <v>38974</v>
      </c>
      <c r="J26" s="80">
        <v>31722</v>
      </c>
      <c r="K26" s="80">
        <v>43997</v>
      </c>
      <c r="L26" s="80">
        <v>44955</v>
      </c>
      <c r="M26" s="80">
        <v>32871</v>
      </c>
      <c r="N26" s="80">
        <v>45541</v>
      </c>
      <c r="O26" s="81">
        <v>62843</v>
      </c>
      <c r="P26" s="147"/>
    </row>
    <row r="27" spans="1:16" s="145" customFormat="1" ht="18" customHeight="1">
      <c r="A27" s="151"/>
      <c r="B27" s="156" t="s">
        <v>97</v>
      </c>
      <c r="C27" s="164">
        <f t="shared" si="7"/>
        <v>514218</v>
      </c>
      <c r="D27" s="80">
        <v>68945</v>
      </c>
      <c r="E27" s="80">
        <v>46363</v>
      </c>
      <c r="F27" s="80">
        <v>48583</v>
      </c>
      <c r="G27" s="80">
        <v>36576</v>
      </c>
      <c r="H27" s="80">
        <v>44004</v>
      </c>
      <c r="I27" s="80">
        <v>31761</v>
      </c>
      <c r="J27" s="80">
        <v>37961</v>
      </c>
      <c r="K27" s="80">
        <v>32108</v>
      </c>
      <c r="L27" s="80">
        <v>60008</v>
      </c>
      <c r="M27" s="80">
        <v>43506</v>
      </c>
      <c r="N27" s="80">
        <v>32149</v>
      </c>
      <c r="O27" s="81">
        <v>32254</v>
      </c>
      <c r="P27" s="147"/>
    </row>
    <row r="28" spans="1:16" s="145" customFormat="1" ht="18" customHeight="1">
      <c r="A28" s="151"/>
      <c r="B28" s="156" t="s">
        <v>98</v>
      </c>
      <c r="C28" s="164">
        <f t="shared" si="7"/>
        <v>372877</v>
      </c>
      <c r="D28" s="80">
        <v>25323</v>
      </c>
      <c r="E28" s="80">
        <v>30255</v>
      </c>
      <c r="F28" s="80">
        <v>27205</v>
      </c>
      <c r="G28" s="80">
        <v>40469</v>
      </c>
      <c r="H28" s="80">
        <v>35117</v>
      </c>
      <c r="I28" s="80">
        <v>32130</v>
      </c>
      <c r="J28" s="80">
        <v>36862</v>
      </c>
      <c r="K28" s="80">
        <v>26817</v>
      </c>
      <c r="L28" s="80">
        <v>32227</v>
      </c>
      <c r="M28" s="80">
        <v>30031</v>
      </c>
      <c r="N28" s="80">
        <v>26472</v>
      </c>
      <c r="O28" s="81">
        <v>29969</v>
      </c>
      <c r="P28" s="147"/>
    </row>
    <row r="29" spans="1:16" s="145" customFormat="1" ht="18" customHeight="1">
      <c r="A29" s="151"/>
      <c r="B29" s="156" t="s">
        <v>99</v>
      </c>
      <c r="C29" s="164">
        <f t="shared" si="7"/>
        <v>363685</v>
      </c>
      <c r="D29" s="80">
        <v>32623</v>
      </c>
      <c r="E29" s="80">
        <v>30558</v>
      </c>
      <c r="F29" s="80">
        <v>28592</v>
      </c>
      <c r="G29" s="80">
        <v>55608</v>
      </c>
      <c r="H29" s="80">
        <v>22826</v>
      </c>
      <c r="I29" s="80">
        <v>27893</v>
      </c>
      <c r="J29" s="80">
        <v>28320</v>
      </c>
      <c r="K29" s="80">
        <v>21673</v>
      </c>
      <c r="L29" s="80">
        <v>21429</v>
      </c>
      <c r="M29" s="80">
        <v>36675</v>
      </c>
      <c r="N29" s="80">
        <v>21744</v>
      </c>
      <c r="O29" s="81">
        <v>35744</v>
      </c>
      <c r="P29" s="147"/>
    </row>
    <row r="30" spans="1:16" s="145" customFormat="1" ht="6.95" customHeight="1">
      <c r="A30" s="153"/>
      <c r="B30" s="157"/>
      <c r="C30" s="260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9"/>
    </row>
    <row r="31" spans="1:16" s="145" customFormat="1" ht="18" customHeight="1">
      <c r="A31" s="154"/>
      <c r="B31" s="155" t="s">
        <v>53</v>
      </c>
      <c r="C31" s="259">
        <f t="shared" si="7"/>
        <v>869747</v>
      </c>
      <c r="D31" s="82">
        <f>SUM(D32:D37)</f>
        <v>70353</v>
      </c>
      <c r="E31" s="82">
        <f t="shared" ref="E31:O31" si="9">SUM(E32:E37)</f>
        <v>49933</v>
      </c>
      <c r="F31" s="82">
        <f t="shared" si="9"/>
        <v>66698</v>
      </c>
      <c r="G31" s="82">
        <f t="shared" si="9"/>
        <v>92197</v>
      </c>
      <c r="H31" s="82">
        <f t="shared" si="9"/>
        <v>74832</v>
      </c>
      <c r="I31" s="82">
        <f t="shared" si="9"/>
        <v>50373</v>
      </c>
      <c r="J31" s="82">
        <f t="shared" si="9"/>
        <v>63482</v>
      </c>
      <c r="K31" s="82">
        <f t="shared" si="9"/>
        <v>79545</v>
      </c>
      <c r="L31" s="82">
        <f t="shared" si="9"/>
        <v>77078</v>
      </c>
      <c r="M31" s="82">
        <f t="shared" si="9"/>
        <v>85450</v>
      </c>
      <c r="N31" s="82">
        <f t="shared" si="9"/>
        <v>71975</v>
      </c>
      <c r="O31" s="85">
        <f t="shared" si="9"/>
        <v>87831</v>
      </c>
      <c r="P31" s="147"/>
    </row>
    <row r="32" spans="1:16" s="145" customFormat="1" ht="18" customHeight="1">
      <c r="A32" s="151"/>
      <c r="B32" s="156" t="s">
        <v>100</v>
      </c>
      <c r="C32" s="152">
        <f t="shared" si="7"/>
        <v>31485</v>
      </c>
      <c r="D32" s="80">
        <v>6251</v>
      </c>
      <c r="E32" s="80">
        <v>2164</v>
      </c>
      <c r="F32" s="80">
        <v>764</v>
      </c>
      <c r="G32" s="80">
        <v>1912</v>
      </c>
      <c r="H32" s="80">
        <v>970</v>
      </c>
      <c r="I32" s="80">
        <v>852</v>
      </c>
      <c r="J32" s="80">
        <v>2540</v>
      </c>
      <c r="K32" s="80">
        <v>6506</v>
      </c>
      <c r="L32" s="80">
        <v>3428</v>
      </c>
      <c r="M32" s="80">
        <v>1077</v>
      </c>
      <c r="N32" s="80">
        <v>3115</v>
      </c>
      <c r="O32" s="81">
        <v>1906</v>
      </c>
      <c r="P32" s="147"/>
    </row>
    <row r="33" spans="1:16" s="145" customFormat="1" ht="18" customHeight="1">
      <c r="A33" s="151"/>
      <c r="B33" s="156" t="s">
        <v>101</v>
      </c>
      <c r="C33" s="152">
        <f t="shared" si="7"/>
        <v>435515</v>
      </c>
      <c r="D33" s="80">
        <v>32852</v>
      </c>
      <c r="E33" s="80">
        <v>25795</v>
      </c>
      <c r="F33" s="80">
        <v>36122</v>
      </c>
      <c r="G33" s="80">
        <v>42895</v>
      </c>
      <c r="H33" s="80">
        <v>41172</v>
      </c>
      <c r="I33" s="80">
        <v>26114</v>
      </c>
      <c r="J33" s="80">
        <v>31682</v>
      </c>
      <c r="K33" s="80">
        <v>36735</v>
      </c>
      <c r="L33" s="80">
        <v>40011</v>
      </c>
      <c r="M33" s="80">
        <v>39508</v>
      </c>
      <c r="N33" s="80">
        <v>40791</v>
      </c>
      <c r="O33" s="81">
        <v>41838</v>
      </c>
      <c r="P33" s="147"/>
    </row>
    <row r="34" spans="1:16" s="145" customFormat="1" ht="18" customHeight="1">
      <c r="A34" s="151"/>
      <c r="B34" s="156" t="s">
        <v>102</v>
      </c>
      <c r="C34" s="152">
        <f t="shared" si="7"/>
        <v>247558</v>
      </c>
      <c r="D34" s="80">
        <v>19833</v>
      </c>
      <c r="E34" s="80">
        <v>12027</v>
      </c>
      <c r="F34" s="80">
        <v>21934</v>
      </c>
      <c r="G34" s="80">
        <v>36117</v>
      </c>
      <c r="H34" s="80">
        <v>19366</v>
      </c>
      <c r="I34" s="80">
        <v>10461</v>
      </c>
      <c r="J34" s="80">
        <v>19407</v>
      </c>
      <c r="K34" s="80">
        <v>27679</v>
      </c>
      <c r="L34" s="80">
        <v>21319</v>
      </c>
      <c r="M34" s="80">
        <v>30670</v>
      </c>
      <c r="N34" s="80">
        <v>14722</v>
      </c>
      <c r="O34" s="81">
        <v>14023</v>
      </c>
      <c r="P34" s="147"/>
    </row>
    <row r="35" spans="1:16" s="145" customFormat="1" ht="18" customHeight="1">
      <c r="A35" s="151"/>
      <c r="B35" s="156" t="s">
        <v>103</v>
      </c>
      <c r="C35" s="152">
        <f t="shared" si="7"/>
        <v>53339</v>
      </c>
      <c r="D35" s="80">
        <v>5297</v>
      </c>
      <c r="E35" s="80">
        <v>5097</v>
      </c>
      <c r="F35" s="80">
        <v>1189</v>
      </c>
      <c r="G35" s="80">
        <v>2163</v>
      </c>
      <c r="H35" s="80">
        <v>3885</v>
      </c>
      <c r="I35" s="80">
        <v>1653</v>
      </c>
      <c r="J35" s="80">
        <v>2299</v>
      </c>
      <c r="K35" s="80">
        <v>2437</v>
      </c>
      <c r="L35" s="80">
        <v>4147</v>
      </c>
      <c r="M35" s="80">
        <v>4839</v>
      </c>
      <c r="N35" s="80">
        <v>2466</v>
      </c>
      <c r="O35" s="81">
        <v>17867</v>
      </c>
      <c r="P35" s="147"/>
    </row>
    <row r="36" spans="1:16" s="145" customFormat="1" ht="18" customHeight="1">
      <c r="A36" s="151"/>
      <c r="B36" s="156" t="s">
        <v>104</v>
      </c>
      <c r="C36" s="152">
        <f t="shared" si="7"/>
        <v>56168</v>
      </c>
      <c r="D36" s="80">
        <v>4603</v>
      </c>
      <c r="E36" s="80">
        <v>3089</v>
      </c>
      <c r="F36" s="80">
        <v>2984</v>
      </c>
      <c r="G36" s="80">
        <v>4242</v>
      </c>
      <c r="H36" s="80">
        <v>4446</v>
      </c>
      <c r="I36" s="80">
        <v>7384</v>
      </c>
      <c r="J36" s="80">
        <v>5456</v>
      </c>
      <c r="K36" s="80">
        <v>3467</v>
      </c>
      <c r="L36" s="80">
        <v>4167</v>
      </c>
      <c r="M36" s="80">
        <v>6019</v>
      </c>
      <c r="N36" s="80">
        <v>5038</v>
      </c>
      <c r="O36" s="81">
        <v>5273</v>
      </c>
      <c r="P36" s="147"/>
    </row>
    <row r="37" spans="1:16" s="145" customFormat="1" ht="18" customHeight="1">
      <c r="A37" s="151"/>
      <c r="B37" s="156" t="s">
        <v>105</v>
      </c>
      <c r="C37" s="152">
        <f t="shared" si="7"/>
        <v>45682</v>
      </c>
      <c r="D37" s="80">
        <v>1517</v>
      </c>
      <c r="E37" s="80">
        <v>1761</v>
      </c>
      <c r="F37" s="80">
        <v>3705</v>
      </c>
      <c r="G37" s="80">
        <v>4868</v>
      </c>
      <c r="H37" s="80">
        <v>4993</v>
      </c>
      <c r="I37" s="80">
        <v>3909</v>
      </c>
      <c r="J37" s="80">
        <v>2098</v>
      </c>
      <c r="K37" s="80">
        <v>2721</v>
      </c>
      <c r="L37" s="80">
        <v>4006</v>
      </c>
      <c r="M37" s="80">
        <v>3337</v>
      </c>
      <c r="N37" s="80">
        <v>5843</v>
      </c>
      <c r="O37" s="81">
        <v>6924</v>
      </c>
      <c r="P37" s="147"/>
    </row>
    <row r="38" spans="1:16" s="145" customFormat="1" ht="6.95" customHeight="1">
      <c r="A38" s="149"/>
      <c r="B38" s="157"/>
      <c r="C38" s="260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9"/>
    </row>
    <row r="39" spans="1:16" s="145" customFormat="1" ht="18" customHeight="1">
      <c r="A39" s="154"/>
      <c r="B39" s="155" t="s">
        <v>54</v>
      </c>
      <c r="C39" s="259">
        <f t="shared" si="7"/>
        <v>1130862</v>
      </c>
      <c r="D39" s="82">
        <f>SUM(D40:D43)</f>
        <v>91607</v>
      </c>
      <c r="E39" s="82">
        <f t="shared" ref="E39:O39" si="10">SUM(E40:E43)</f>
        <v>75429</v>
      </c>
      <c r="F39" s="82">
        <f t="shared" si="10"/>
        <v>94406</v>
      </c>
      <c r="G39" s="82">
        <f t="shared" si="10"/>
        <v>118718</v>
      </c>
      <c r="H39" s="82">
        <f t="shared" si="10"/>
        <v>91513</v>
      </c>
      <c r="I39" s="82">
        <f t="shared" si="10"/>
        <v>108418</v>
      </c>
      <c r="J39" s="82">
        <f t="shared" si="10"/>
        <v>105128</v>
      </c>
      <c r="K39" s="82">
        <f t="shared" si="10"/>
        <v>76735</v>
      </c>
      <c r="L39" s="82">
        <f t="shared" si="10"/>
        <v>90485</v>
      </c>
      <c r="M39" s="82">
        <f t="shared" si="10"/>
        <v>90203</v>
      </c>
      <c r="N39" s="82">
        <f t="shared" si="10"/>
        <v>89543</v>
      </c>
      <c r="O39" s="85">
        <f t="shared" si="10"/>
        <v>98677</v>
      </c>
      <c r="P39" s="147"/>
    </row>
    <row r="40" spans="1:16" s="145" customFormat="1" ht="18" customHeight="1">
      <c r="A40" s="151"/>
      <c r="B40" s="156" t="s">
        <v>106</v>
      </c>
      <c r="C40" s="152">
        <f t="shared" si="7"/>
        <v>342272</v>
      </c>
      <c r="D40" s="80">
        <v>34277</v>
      </c>
      <c r="E40" s="80">
        <v>23819</v>
      </c>
      <c r="F40" s="80">
        <v>32783</v>
      </c>
      <c r="G40" s="80">
        <v>37535</v>
      </c>
      <c r="H40" s="80">
        <v>30658</v>
      </c>
      <c r="I40" s="80">
        <v>33321</v>
      </c>
      <c r="J40" s="80">
        <v>28582</v>
      </c>
      <c r="K40" s="80">
        <v>21833</v>
      </c>
      <c r="L40" s="80">
        <v>24309</v>
      </c>
      <c r="M40" s="80">
        <v>26413</v>
      </c>
      <c r="N40" s="80">
        <v>19982</v>
      </c>
      <c r="O40" s="81">
        <v>28760</v>
      </c>
      <c r="P40" s="147"/>
    </row>
    <row r="41" spans="1:16" s="145" customFormat="1" ht="18" customHeight="1">
      <c r="A41" s="151"/>
      <c r="B41" s="156" t="s">
        <v>107</v>
      </c>
      <c r="C41" s="152">
        <f t="shared" si="7"/>
        <v>183234</v>
      </c>
      <c r="D41" s="80">
        <v>11005</v>
      </c>
      <c r="E41" s="80">
        <v>11776</v>
      </c>
      <c r="F41" s="80">
        <v>10763</v>
      </c>
      <c r="G41" s="80">
        <v>20993</v>
      </c>
      <c r="H41" s="80">
        <v>16084</v>
      </c>
      <c r="I41" s="80">
        <v>20266</v>
      </c>
      <c r="J41" s="80">
        <v>21717</v>
      </c>
      <c r="K41" s="80">
        <v>14213</v>
      </c>
      <c r="L41" s="80">
        <v>12730</v>
      </c>
      <c r="M41" s="80">
        <v>14875</v>
      </c>
      <c r="N41" s="80">
        <v>15521</v>
      </c>
      <c r="O41" s="81">
        <v>13291</v>
      </c>
      <c r="P41" s="147"/>
    </row>
    <row r="42" spans="1:16" s="145" customFormat="1" ht="18" customHeight="1">
      <c r="A42" s="151"/>
      <c r="B42" s="156" t="s">
        <v>108</v>
      </c>
      <c r="C42" s="152">
        <f t="shared" si="7"/>
        <v>568030</v>
      </c>
      <c r="D42" s="80">
        <v>43528</v>
      </c>
      <c r="E42" s="80">
        <v>37312</v>
      </c>
      <c r="F42" s="80">
        <v>48685</v>
      </c>
      <c r="G42" s="80">
        <v>55061</v>
      </c>
      <c r="H42" s="80">
        <v>40322</v>
      </c>
      <c r="I42" s="80">
        <v>51131</v>
      </c>
      <c r="J42" s="80">
        <v>51676</v>
      </c>
      <c r="K42" s="80">
        <v>38523</v>
      </c>
      <c r="L42" s="80">
        <v>50304</v>
      </c>
      <c r="M42" s="80">
        <v>46059</v>
      </c>
      <c r="N42" s="80">
        <v>52204</v>
      </c>
      <c r="O42" s="81">
        <v>53225</v>
      </c>
      <c r="P42" s="147"/>
    </row>
    <row r="43" spans="1:16" s="145" customFormat="1" ht="18" customHeight="1" thickBot="1">
      <c r="A43" s="151"/>
      <c r="B43" s="159" t="s">
        <v>109</v>
      </c>
      <c r="C43" s="160">
        <f t="shared" si="7"/>
        <v>37326</v>
      </c>
      <c r="D43" s="83">
        <v>2797</v>
      </c>
      <c r="E43" s="83">
        <v>2522</v>
      </c>
      <c r="F43" s="83">
        <v>2175</v>
      </c>
      <c r="G43" s="83">
        <v>5129</v>
      </c>
      <c r="H43" s="83">
        <v>4449</v>
      </c>
      <c r="I43" s="83">
        <v>3700</v>
      </c>
      <c r="J43" s="83">
        <v>3153</v>
      </c>
      <c r="K43" s="83">
        <v>2166</v>
      </c>
      <c r="L43" s="83">
        <v>3142</v>
      </c>
      <c r="M43" s="83">
        <v>2856</v>
      </c>
      <c r="N43" s="83">
        <v>1836</v>
      </c>
      <c r="O43" s="84">
        <v>3401</v>
      </c>
      <c r="P43" s="147"/>
    </row>
    <row r="44" spans="1:16" s="145" customFormat="1" ht="6.95" customHeight="1">
      <c r="A44" s="149"/>
      <c r="B44" s="185"/>
      <c r="C44" s="261"/>
      <c r="D44" s="181"/>
      <c r="E44" s="181"/>
      <c r="F44" s="181"/>
      <c r="G44" s="181"/>
      <c r="H44" s="181"/>
      <c r="I44" s="181"/>
      <c r="J44" s="181"/>
      <c r="K44" s="181"/>
      <c r="L44" s="181"/>
      <c r="M44" s="181"/>
      <c r="N44" s="181"/>
      <c r="O44" s="182"/>
    </row>
    <row r="45" spans="1:16" s="145" customFormat="1" ht="18" customHeight="1">
      <c r="A45" s="154"/>
      <c r="B45" s="155" t="s">
        <v>55</v>
      </c>
      <c r="C45" s="259">
        <f>D45+E45+F45+G45+H45+I45+J45+K45+L45+M45+N45+O45</f>
        <v>6169668</v>
      </c>
      <c r="D45" s="82">
        <f>SUM(D46:D56)</f>
        <v>387319</v>
      </c>
      <c r="E45" s="82">
        <f t="shared" ref="E45:O45" si="11">SUM(E46:E56)</f>
        <v>434431</v>
      </c>
      <c r="F45" s="82">
        <f t="shared" si="11"/>
        <v>447755</v>
      </c>
      <c r="G45" s="82">
        <f t="shared" si="11"/>
        <v>587932</v>
      </c>
      <c r="H45" s="82">
        <f t="shared" si="11"/>
        <v>503782</v>
      </c>
      <c r="I45" s="82">
        <f t="shared" si="11"/>
        <v>580046</v>
      </c>
      <c r="J45" s="82">
        <f t="shared" si="11"/>
        <v>508234</v>
      </c>
      <c r="K45" s="82">
        <f t="shared" si="11"/>
        <v>489666</v>
      </c>
      <c r="L45" s="82">
        <f t="shared" si="11"/>
        <v>495118</v>
      </c>
      <c r="M45" s="82">
        <f t="shared" si="11"/>
        <v>525886</v>
      </c>
      <c r="N45" s="82">
        <f t="shared" si="11"/>
        <v>713785</v>
      </c>
      <c r="O45" s="85">
        <f t="shared" si="11"/>
        <v>495714</v>
      </c>
      <c r="P45" s="147"/>
    </row>
    <row r="46" spans="1:16" s="145" customFormat="1" ht="18" customHeight="1">
      <c r="A46" s="151"/>
      <c r="B46" s="156" t="s">
        <v>110</v>
      </c>
      <c r="C46" s="152">
        <f t="shared" si="7"/>
        <v>648860</v>
      </c>
      <c r="D46" s="80">
        <v>36628</v>
      </c>
      <c r="E46" s="80">
        <v>53409</v>
      </c>
      <c r="F46" s="80">
        <v>50055</v>
      </c>
      <c r="G46" s="80">
        <v>40548</v>
      </c>
      <c r="H46" s="80">
        <v>42403</v>
      </c>
      <c r="I46" s="80">
        <v>52959</v>
      </c>
      <c r="J46" s="80">
        <v>59656</v>
      </c>
      <c r="K46" s="80">
        <v>77514</v>
      </c>
      <c r="L46" s="80">
        <v>71761</v>
      </c>
      <c r="M46" s="80">
        <v>55581</v>
      </c>
      <c r="N46" s="80">
        <v>71394</v>
      </c>
      <c r="O46" s="81">
        <v>36952</v>
      </c>
      <c r="P46" s="147"/>
    </row>
    <row r="47" spans="1:16" s="145" customFormat="1" ht="18" customHeight="1">
      <c r="A47" s="151"/>
      <c r="B47" s="156" t="s">
        <v>111</v>
      </c>
      <c r="C47" s="152">
        <f t="shared" si="7"/>
        <v>199683</v>
      </c>
      <c r="D47" s="80">
        <v>12749</v>
      </c>
      <c r="E47" s="80">
        <v>17314</v>
      </c>
      <c r="F47" s="80">
        <v>10702</v>
      </c>
      <c r="G47" s="80">
        <v>42633</v>
      </c>
      <c r="H47" s="80">
        <v>12804</v>
      </c>
      <c r="I47" s="80">
        <v>18626</v>
      </c>
      <c r="J47" s="80">
        <v>12266</v>
      </c>
      <c r="K47" s="80">
        <v>13736</v>
      </c>
      <c r="L47" s="80">
        <v>14935</v>
      </c>
      <c r="M47" s="80">
        <v>16597</v>
      </c>
      <c r="N47" s="80">
        <v>12055</v>
      </c>
      <c r="O47" s="81">
        <v>15266</v>
      </c>
      <c r="P47" s="147"/>
    </row>
    <row r="48" spans="1:16" s="145" customFormat="1" ht="18" customHeight="1">
      <c r="A48" s="151"/>
      <c r="B48" s="156" t="s">
        <v>112</v>
      </c>
      <c r="C48" s="152">
        <f t="shared" si="7"/>
        <v>292245</v>
      </c>
      <c r="D48" s="80">
        <v>20951</v>
      </c>
      <c r="E48" s="80">
        <v>22847</v>
      </c>
      <c r="F48" s="80">
        <v>20341</v>
      </c>
      <c r="G48" s="80">
        <v>26704</v>
      </c>
      <c r="H48" s="80">
        <v>21621</v>
      </c>
      <c r="I48" s="80">
        <v>29930</v>
      </c>
      <c r="J48" s="80">
        <v>23093</v>
      </c>
      <c r="K48" s="80">
        <v>22515</v>
      </c>
      <c r="L48" s="80">
        <v>28298</v>
      </c>
      <c r="M48" s="80">
        <v>21919</v>
      </c>
      <c r="N48" s="80">
        <v>23815</v>
      </c>
      <c r="O48" s="81">
        <v>30211</v>
      </c>
      <c r="P48" s="147"/>
    </row>
    <row r="49" spans="1:16" s="145" customFormat="1" ht="18" customHeight="1">
      <c r="A49" s="151"/>
      <c r="B49" s="156" t="s">
        <v>113</v>
      </c>
      <c r="C49" s="152">
        <f t="shared" si="7"/>
        <v>299600</v>
      </c>
      <c r="D49" s="80">
        <v>16246</v>
      </c>
      <c r="E49" s="80">
        <v>14969</v>
      </c>
      <c r="F49" s="80">
        <v>13319</v>
      </c>
      <c r="G49" s="80">
        <v>26900</v>
      </c>
      <c r="H49" s="80">
        <v>27324</v>
      </c>
      <c r="I49" s="80">
        <v>24041</v>
      </c>
      <c r="J49" s="80">
        <v>25243</v>
      </c>
      <c r="K49" s="80">
        <v>34196</v>
      </c>
      <c r="L49" s="80">
        <v>48495</v>
      </c>
      <c r="M49" s="80">
        <v>23181</v>
      </c>
      <c r="N49" s="80">
        <v>34136</v>
      </c>
      <c r="O49" s="81">
        <v>11550</v>
      </c>
      <c r="P49" s="147"/>
    </row>
    <row r="50" spans="1:16" s="145" customFormat="1" ht="18" customHeight="1">
      <c r="A50" s="151"/>
      <c r="B50" s="156" t="s">
        <v>114</v>
      </c>
      <c r="C50" s="152">
        <f t="shared" si="7"/>
        <v>852323</v>
      </c>
      <c r="D50" s="80">
        <v>67615</v>
      </c>
      <c r="E50" s="80">
        <v>45249</v>
      </c>
      <c r="F50" s="80">
        <v>72141</v>
      </c>
      <c r="G50" s="80">
        <v>71919</v>
      </c>
      <c r="H50" s="80">
        <v>63638</v>
      </c>
      <c r="I50" s="80">
        <v>107167</v>
      </c>
      <c r="J50" s="80">
        <v>90330</v>
      </c>
      <c r="K50" s="80">
        <v>62344</v>
      </c>
      <c r="L50" s="80">
        <v>67783</v>
      </c>
      <c r="M50" s="80">
        <v>51466</v>
      </c>
      <c r="N50" s="80">
        <v>71953</v>
      </c>
      <c r="O50" s="81">
        <v>80718</v>
      </c>
      <c r="P50" s="147"/>
    </row>
    <row r="51" spans="1:16" s="145" customFormat="1" ht="18" customHeight="1">
      <c r="A51" s="151"/>
      <c r="B51" s="156" t="s">
        <v>115</v>
      </c>
      <c r="C51" s="152">
        <f t="shared" si="7"/>
        <v>1345136</v>
      </c>
      <c r="D51" s="80">
        <v>87835</v>
      </c>
      <c r="E51" s="80">
        <v>101141</v>
      </c>
      <c r="F51" s="80">
        <v>89697</v>
      </c>
      <c r="G51" s="80">
        <v>147996</v>
      </c>
      <c r="H51" s="80">
        <v>88619</v>
      </c>
      <c r="I51" s="80">
        <v>129152</v>
      </c>
      <c r="J51" s="80">
        <v>97179</v>
      </c>
      <c r="K51" s="80">
        <v>71738</v>
      </c>
      <c r="L51" s="80">
        <v>96120</v>
      </c>
      <c r="M51" s="80">
        <v>122262</v>
      </c>
      <c r="N51" s="80">
        <v>196347</v>
      </c>
      <c r="O51" s="81">
        <v>117050</v>
      </c>
      <c r="P51" s="147"/>
    </row>
    <row r="52" spans="1:16" s="145" customFormat="1" ht="18" customHeight="1">
      <c r="A52" s="151"/>
      <c r="B52" s="156" t="s">
        <v>116</v>
      </c>
      <c r="C52" s="152">
        <f t="shared" si="7"/>
        <v>1136942</v>
      </c>
      <c r="D52" s="80">
        <v>74219</v>
      </c>
      <c r="E52" s="80">
        <v>106418</v>
      </c>
      <c r="F52" s="80">
        <v>87286</v>
      </c>
      <c r="G52" s="80">
        <v>109805</v>
      </c>
      <c r="H52" s="80">
        <v>109999</v>
      </c>
      <c r="I52" s="80">
        <v>88010</v>
      </c>
      <c r="J52" s="80">
        <v>85040</v>
      </c>
      <c r="K52" s="80">
        <v>58146</v>
      </c>
      <c r="L52" s="80">
        <v>55866</v>
      </c>
      <c r="M52" s="80">
        <v>93541</v>
      </c>
      <c r="N52" s="80">
        <v>145668</v>
      </c>
      <c r="O52" s="81">
        <v>122944</v>
      </c>
      <c r="P52" s="147"/>
    </row>
    <row r="53" spans="1:16" s="145" customFormat="1" ht="18" customHeight="1">
      <c r="A53" s="151"/>
      <c r="B53" s="158" t="s">
        <v>117</v>
      </c>
      <c r="C53" s="152">
        <f t="shared" si="7"/>
        <v>527840</v>
      </c>
      <c r="D53" s="80">
        <v>18996</v>
      </c>
      <c r="E53" s="80">
        <v>23011</v>
      </c>
      <c r="F53" s="80">
        <v>48894</v>
      </c>
      <c r="G53" s="80">
        <v>15197</v>
      </c>
      <c r="H53" s="80">
        <v>24255</v>
      </c>
      <c r="I53" s="80">
        <v>73538</v>
      </c>
      <c r="J53" s="80">
        <v>47774</v>
      </c>
      <c r="K53" s="80">
        <v>72598</v>
      </c>
      <c r="L53" s="80">
        <v>36314</v>
      </c>
      <c r="M53" s="80">
        <v>76794</v>
      </c>
      <c r="N53" s="80">
        <v>77877</v>
      </c>
      <c r="O53" s="81">
        <v>12592</v>
      </c>
      <c r="P53" s="147"/>
    </row>
    <row r="54" spans="1:16" s="145" customFormat="1" ht="18" customHeight="1">
      <c r="A54" s="151"/>
      <c r="B54" s="156" t="s">
        <v>118</v>
      </c>
      <c r="C54" s="152">
        <f t="shared" si="7"/>
        <v>81851</v>
      </c>
      <c r="D54" s="80">
        <v>3678</v>
      </c>
      <c r="E54" s="80">
        <v>4111</v>
      </c>
      <c r="F54" s="80">
        <v>5813</v>
      </c>
      <c r="G54" s="80">
        <v>7100</v>
      </c>
      <c r="H54" s="80">
        <v>5582</v>
      </c>
      <c r="I54" s="80">
        <v>6263</v>
      </c>
      <c r="J54" s="80">
        <v>8034</v>
      </c>
      <c r="K54" s="80">
        <v>4356</v>
      </c>
      <c r="L54" s="80">
        <v>10055</v>
      </c>
      <c r="M54" s="80">
        <v>11488</v>
      </c>
      <c r="N54" s="80">
        <v>4204</v>
      </c>
      <c r="O54" s="81">
        <v>11167</v>
      </c>
      <c r="P54" s="147"/>
    </row>
    <row r="55" spans="1:16" s="145" customFormat="1" ht="18" customHeight="1">
      <c r="A55" s="151"/>
      <c r="B55" s="156" t="s">
        <v>119</v>
      </c>
      <c r="C55" s="152">
        <f t="shared" si="7"/>
        <v>206047</v>
      </c>
      <c r="D55" s="80">
        <v>12306</v>
      </c>
      <c r="E55" s="80">
        <v>16155</v>
      </c>
      <c r="F55" s="80">
        <v>14029</v>
      </c>
      <c r="G55" s="80">
        <v>24282</v>
      </c>
      <c r="H55" s="80">
        <v>24509</v>
      </c>
      <c r="I55" s="80">
        <v>19188</v>
      </c>
      <c r="J55" s="80">
        <v>16876</v>
      </c>
      <c r="K55" s="80">
        <v>25294</v>
      </c>
      <c r="L55" s="80">
        <v>17534</v>
      </c>
      <c r="M55" s="80">
        <v>13965</v>
      </c>
      <c r="N55" s="80">
        <v>12402</v>
      </c>
      <c r="O55" s="81">
        <v>9507</v>
      </c>
      <c r="P55" s="147"/>
    </row>
    <row r="56" spans="1:16" s="145" customFormat="1" ht="18" customHeight="1">
      <c r="A56" s="151"/>
      <c r="B56" s="156" t="s">
        <v>120</v>
      </c>
      <c r="C56" s="152">
        <f t="shared" si="7"/>
        <v>579141</v>
      </c>
      <c r="D56" s="80">
        <v>36096</v>
      </c>
      <c r="E56" s="80">
        <v>29807</v>
      </c>
      <c r="F56" s="80">
        <v>35478</v>
      </c>
      <c r="G56" s="80">
        <v>74848</v>
      </c>
      <c r="H56" s="80">
        <v>83028</v>
      </c>
      <c r="I56" s="80">
        <v>31172</v>
      </c>
      <c r="J56" s="80">
        <v>42743</v>
      </c>
      <c r="K56" s="80">
        <v>47229</v>
      </c>
      <c r="L56" s="80">
        <v>47957</v>
      </c>
      <c r="M56" s="80">
        <v>39092</v>
      </c>
      <c r="N56" s="80">
        <v>63934</v>
      </c>
      <c r="O56" s="81">
        <v>47757</v>
      </c>
      <c r="P56" s="147"/>
    </row>
    <row r="57" spans="1:16" s="145" customFormat="1" ht="6.95" customHeight="1">
      <c r="A57" s="149"/>
      <c r="B57" s="157"/>
      <c r="C57" s="260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9"/>
    </row>
    <row r="58" spans="1:16" s="145" customFormat="1" ht="18" customHeight="1">
      <c r="A58" s="154"/>
      <c r="B58" s="155" t="s">
        <v>56</v>
      </c>
      <c r="C58" s="259">
        <f t="shared" si="7"/>
        <v>5001106</v>
      </c>
      <c r="D58" s="82">
        <f>SUM(D59:D63)</f>
        <v>293219</v>
      </c>
      <c r="E58" s="82">
        <f t="shared" ref="E58:O58" si="12">SUM(E59:E63)</f>
        <v>338719</v>
      </c>
      <c r="F58" s="82">
        <f t="shared" si="12"/>
        <v>376656</v>
      </c>
      <c r="G58" s="82">
        <f t="shared" si="12"/>
        <v>515627</v>
      </c>
      <c r="H58" s="82">
        <f t="shared" si="12"/>
        <v>375237</v>
      </c>
      <c r="I58" s="82">
        <f t="shared" si="12"/>
        <v>434908</v>
      </c>
      <c r="J58" s="82">
        <f t="shared" si="12"/>
        <v>387095</v>
      </c>
      <c r="K58" s="82">
        <f t="shared" si="12"/>
        <v>406167</v>
      </c>
      <c r="L58" s="82">
        <f t="shared" si="12"/>
        <v>485849</v>
      </c>
      <c r="M58" s="82">
        <f t="shared" si="12"/>
        <v>408868</v>
      </c>
      <c r="N58" s="82">
        <f t="shared" si="12"/>
        <v>474178</v>
      </c>
      <c r="O58" s="85">
        <f t="shared" si="12"/>
        <v>504583</v>
      </c>
      <c r="P58" s="147"/>
    </row>
    <row r="59" spans="1:16" s="145" customFormat="1" ht="18" customHeight="1">
      <c r="A59" s="151"/>
      <c r="B59" s="156" t="s">
        <v>121</v>
      </c>
      <c r="C59" s="152">
        <f t="shared" si="7"/>
        <v>579167</v>
      </c>
      <c r="D59" s="80">
        <v>34078</v>
      </c>
      <c r="E59" s="80">
        <v>39816</v>
      </c>
      <c r="F59" s="80">
        <v>36128</v>
      </c>
      <c r="G59" s="80">
        <v>40897</v>
      </c>
      <c r="H59" s="80">
        <v>49514</v>
      </c>
      <c r="I59" s="80">
        <v>67497</v>
      </c>
      <c r="J59" s="80">
        <v>50868</v>
      </c>
      <c r="K59" s="80">
        <v>46309</v>
      </c>
      <c r="L59" s="80">
        <v>42722</v>
      </c>
      <c r="M59" s="80">
        <v>45634</v>
      </c>
      <c r="N59" s="80">
        <v>37252</v>
      </c>
      <c r="O59" s="81">
        <v>88452</v>
      </c>
      <c r="P59" s="147"/>
    </row>
    <row r="60" spans="1:16" s="145" customFormat="1" ht="18" customHeight="1">
      <c r="A60" s="151"/>
      <c r="B60" s="156" t="s">
        <v>122</v>
      </c>
      <c r="C60" s="152">
        <f t="shared" si="7"/>
        <v>2034310</v>
      </c>
      <c r="D60" s="80">
        <v>101347</v>
      </c>
      <c r="E60" s="80">
        <v>113149</v>
      </c>
      <c r="F60" s="80">
        <v>139158</v>
      </c>
      <c r="G60" s="80">
        <v>211719</v>
      </c>
      <c r="H60" s="80">
        <v>136896</v>
      </c>
      <c r="I60" s="80">
        <v>164925</v>
      </c>
      <c r="J60" s="80">
        <v>146628</v>
      </c>
      <c r="K60" s="80">
        <v>176825</v>
      </c>
      <c r="L60" s="80">
        <v>235594</v>
      </c>
      <c r="M60" s="80">
        <v>164939</v>
      </c>
      <c r="N60" s="80">
        <v>224218</v>
      </c>
      <c r="O60" s="81">
        <v>218912</v>
      </c>
      <c r="P60" s="147"/>
    </row>
    <row r="61" spans="1:16" s="145" customFormat="1" ht="18" customHeight="1">
      <c r="A61" s="151"/>
      <c r="B61" s="156" t="s">
        <v>123</v>
      </c>
      <c r="C61" s="152">
        <f t="shared" si="7"/>
        <v>1174336</v>
      </c>
      <c r="D61" s="80">
        <v>95056</v>
      </c>
      <c r="E61" s="80">
        <v>99840</v>
      </c>
      <c r="F61" s="80">
        <v>78439</v>
      </c>
      <c r="G61" s="80">
        <v>149228</v>
      </c>
      <c r="H61" s="80">
        <v>90911</v>
      </c>
      <c r="I61" s="80">
        <v>106658</v>
      </c>
      <c r="J61" s="80">
        <v>99474</v>
      </c>
      <c r="K61" s="80">
        <v>82653</v>
      </c>
      <c r="L61" s="80">
        <v>101567</v>
      </c>
      <c r="M61" s="80">
        <v>79121</v>
      </c>
      <c r="N61" s="80">
        <v>92234</v>
      </c>
      <c r="O61" s="81">
        <v>99155</v>
      </c>
      <c r="P61" s="147"/>
    </row>
    <row r="62" spans="1:16" s="145" customFormat="1" ht="18" customHeight="1">
      <c r="A62" s="151"/>
      <c r="B62" s="156" t="s">
        <v>124</v>
      </c>
      <c r="C62" s="152">
        <f t="shared" si="7"/>
        <v>355620</v>
      </c>
      <c r="D62" s="80">
        <v>16325</v>
      </c>
      <c r="E62" s="80">
        <v>36710</v>
      </c>
      <c r="F62" s="80">
        <v>57855</v>
      </c>
      <c r="G62" s="80">
        <v>17763</v>
      </c>
      <c r="H62" s="80">
        <v>23478</v>
      </c>
      <c r="I62" s="80">
        <v>40679</v>
      </c>
      <c r="J62" s="80">
        <v>20162</v>
      </c>
      <c r="K62" s="80">
        <v>29148</v>
      </c>
      <c r="L62" s="80">
        <v>38310</v>
      </c>
      <c r="M62" s="80">
        <v>16168</v>
      </c>
      <c r="N62" s="80">
        <v>30664</v>
      </c>
      <c r="O62" s="81">
        <v>28358</v>
      </c>
      <c r="P62" s="147"/>
    </row>
    <row r="63" spans="1:16" s="145" customFormat="1" ht="18" customHeight="1">
      <c r="A63" s="151"/>
      <c r="B63" s="156" t="s">
        <v>125</v>
      </c>
      <c r="C63" s="152">
        <f t="shared" si="7"/>
        <v>857673</v>
      </c>
      <c r="D63" s="80">
        <v>46413</v>
      </c>
      <c r="E63" s="80">
        <v>49204</v>
      </c>
      <c r="F63" s="80">
        <v>65076</v>
      </c>
      <c r="G63" s="80">
        <v>96020</v>
      </c>
      <c r="H63" s="80">
        <v>74438</v>
      </c>
      <c r="I63" s="80">
        <v>55149</v>
      </c>
      <c r="J63" s="80">
        <v>69963</v>
      </c>
      <c r="K63" s="80">
        <v>71232</v>
      </c>
      <c r="L63" s="80">
        <v>67656</v>
      </c>
      <c r="M63" s="80">
        <v>103006</v>
      </c>
      <c r="N63" s="80">
        <v>89810</v>
      </c>
      <c r="O63" s="81">
        <v>69706</v>
      </c>
      <c r="P63" s="147"/>
    </row>
    <row r="64" spans="1:16" s="145" customFormat="1" ht="6.95" customHeight="1">
      <c r="A64" s="149"/>
      <c r="B64" s="157"/>
      <c r="C64" s="260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9"/>
    </row>
    <row r="65" spans="1:16" s="145" customFormat="1" ht="18" customHeight="1">
      <c r="A65" s="154"/>
      <c r="B65" s="155" t="s">
        <v>57</v>
      </c>
      <c r="C65" s="259">
        <f t="shared" si="7"/>
        <v>4252632</v>
      </c>
      <c r="D65" s="82">
        <f>SUM(D66:D72)</f>
        <v>329914</v>
      </c>
      <c r="E65" s="82">
        <f t="shared" ref="E65:O65" si="13">SUM(E66:E72)</f>
        <v>238894</v>
      </c>
      <c r="F65" s="82">
        <f t="shared" si="13"/>
        <v>316406</v>
      </c>
      <c r="G65" s="82">
        <f t="shared" si="13"/>
        <v>487031</v>
      </c>
      <c r="H65" s="82">
        <f t="shared" si="13"/>
        <v>356682</v>
      </c>
      <c r="I65" s="82">
        <f t="shared" si="13"/>
        <v>300540</v>
      </c>
      <c r="J65" s="82">
        <f t="shared" si="13"/>
        <v>376538</v>
      </c>
      <c r="K65" s="82">
        <f t="shared" si="13"/>
        <v>362164</v>
      </c>
      <c r="L65" s="82">
        <f t="shared" si="13"/>
        <v>382899</v>
      </c>
      <c r="M65" s="82">
        <f t="shared" si="13"/>
        <v>377688</v>
      </c>
      <c r="N65" s="82">
        <f t="shared" si="13"/>
        <v>345070</v>
      </c>
      <c r="O65" s="85">
        <f t="shared" si="13"/>
        <v>378806</v>
      </c>
      <c r="P65" s="147"/>
    </row>
    <row r="66" spans="1:16" s="145" customFormat="1" ht="18" customHeight="1">
      <c r="A66" s="151"/>
      <c r="B66" s="156" t="s">
        <v>126</v>
      </c>
      <c r="C66" s="152">
        <f t="shared" si="7"/>
        <v>595782</v>
      </c>
      <c r="D66" s="80">
        <v>29823</v>
      </c>
      <c r="E66" s="80">
        <v>32795</v>
      </c>
      <c r="F66" s="80">
        <v>40291</v>
      </c>
      <c r="G66" s="80">
        <v>68015</v>
      </c>
      <c r="H66" s="80">
        <v>58142</v>
      </c>
      <c r="I66" s="80">
        <v>38495</v>
      </c>
      <c r="J66" s="80">
        <v>34369</v>
      </c>
      <c r="K66" s="80">
        <v>76891</v>
      </c>
      <c r="L66" s="80">
        <v>61296</v>
      </c>
      <c r="M66" s="80">
        <v>41846</v>
      </c>
      <c r="N66" s="80">
        <v>55882</v>
      </c>
      <c r="O66" s="81">
        <v>57937</v>
      </c>
      <c r="P66" s="147"/>
    </row>
    <row r="67" spans="1:16" s="145" customFormat="1" ht="18" customHeight="1">
      <c r="A67" s="151"/>
      <c r="B67" s="156" t="s">
        <v>127</v>
      </c>
      <c r="C67" s="152">
        <f t="shared" si="7"/>
        <v>345066</v>
      </c>
      <c r="D67" s="80">
        <v>38110</v>
      </c>
      <c r="E67" s="80">
        <v>22761</v>
      </c>
      <c r="F67" s="80">
        <v>16143</v>
      </c>
      <c r="G67" s="80">
        <v>32773</v>
      </c>
      <c r="H67" s="80">
        <v>24127</v>
      </c>
      <c r="I67" s="80">
        <v>17548</v>
      </c>
      <c r="J67" s="80">
        <v>24732</v>
      </c>
      <c r="K67" s="80">
        <v>32457</v>
      </c>
      <c r="L67" s="80">
        <v>22824</v>
      </c>
      <c r="M67" s="80">
        <v>23839</v>
      </c>
      <c r="N67" s="80">
        <v>50113</v>
      </c>
      <c r="O67" s="81">
        <v>39639</v>
      </c>
      <c r="P67" s="147"/>
    </row>
    <row r="68" spans="1:16" s="145" customFormat="1" ht="18" customHeight="1">
      <c r="A68" s="151"/>
      <c r="B68" s="156" t="s">
        <v>128</v>
      </c>
      <c r="C68" s="152">
        <f t="shared" si="7"/>
        <v>522745</v>
      </c>
      <c r="D68" s="80">
        <v>48481</v>
      </c>
      <c r="E68" s="80">
        <v>18412</v>
      </c>
      <c r="F68" s="80">
        <v>32243</v>
      </c>
      <c r="G68" s="80">
        <v>85734</v>
      </c>
      <c r="H68" s="80">
        <v>46803</v>
      </c>
      <c r="I68" s="80">
        <v>21784</v>
      </c>
      <c r="J68" s="80">
        <v>63688</v>
      </c>
      <c r="K68" s="80">
        <v>26822</v>
      </c>
      <c r="L68" s="80">
        <v>29562</v>
      </c>
      <c r="M68" s="80">
        <v>73140</v>
      </c>
      <c r="N68" s="80">
        <v>36186</v>
      </c>
      <c r="O68" s="81">
        <v>39890</v>
      </c>
      <c r="P68" s="147"/>
    </row>
    <row r="69" spans="1:16" s="145" customFormat="1" ht="18" customHeight="1">
      <c r="A69" s="151"/>
      <c r="B69" s="156" t="s">
        <v>129</v>
      </c>
      <c r="C69" s="152">
        <f t="shared" si="7"/>
        <v>667853</v>
      </c>
      <c r="D69" s="80">
        <v>41409</v>
      </c>
      <c r="E69" s="80">
        <v>29933</v>
      </c>
      <c r="F69" s="80">
        <v>68445</v>
      </c>
      <c r="G69" s="80">
        <v>61000</v>
      </c>
      <c r="H69" s="80">
        <v>62129</v>
      </c>
      <c r="I69" s="80">
        <v>30986</v>
      </c>
      <c r="J69" s="80">
        <v>61679</v>
      </c>
      <c r="K69" s="80">
        <v>48184</v>
      </c>
      <c r="L69" s="80">
        <v>51870</v>
      </c>
      <c r="M69" s="80">
        <v>86462</v>
      </c>
      <c r="N69" s="80">
        <v>46497</v>
      </c>
      <c r="O69" s="81">
        <v>79259</v>
      </c>
      <c r="P69" s="147"/>
    </row>
    <row r="70" spans="1:16" s="145" customFormat="1" ht="18" customHeight="1">
      <c r="A70" s="151"/>
      <c r="B70" s="156" t="s">
        <v>130</v>
      </c>
      <c r="C70" s="152">
        <f t="shared" si="7"/>
        <v>1016146</v>
      </c>
      <c r="D70" s="80">
        <v>98112</v>
      </c>
      <c r="E70" s="80">
        <v>54972</v>
      </c>
      <c r="F70" s="80">
        <v>79288</v>
      </c>
      <c r="G70" s="80">
        <v>108705</v>
      </c>
      <c r="H70" s="80">
        <v>85729</v>
      </c>
      <c r="I70" s="80">
        <v>87614</v>
      </c>
      <c r="J70" s="80">
        <v>99334</v>
      </c>
      <c r="K70" s="80">
        <v>68989</v>
      </c>
      <c r="L70" s="80">
        <v>101539</v>
      </c>
      <c r="M70" s="80">
        <v>71767</v>
      </c>
      <c r="N70" s="80">
        <v>80117</v>
      </c>
      <c r="O70" s="81">
        <v>79980</v>
      </c>
      <c r="P70" s="147"/>
    </row>
    <row r="71" spans="1:16" s="145" customFormat="1" ht="18" customHeight="1">
      <c r="A71" s="151"/>
      <c r="B71" s="156" t="s">
        <v>131</v>
      </c>
      <c r="C71" s="152">
        <f t="shared" si="7"/>
        <v>767361</v>
      </c>
      <c r="D71" s="80">
        <v>50972</v>
      </c>
      <c r="E71" s="80">
        <v>44259</v>
      </c>
      <c r="F71" s="80">
        <v>58449</v>
      </c>
      <c r="G71" s="80">
        <v>93224</v>
      </c>
      <c r="H71" s="80">
        <v>53520</v>
      </c>
      <c r="I71" s="80">
        <v>68975</v>
      </c>
      <c r="J71" s="80">
        <v>67326</v>
      </c>
      <c r="K71" s="80">
        <v>72126</v>
      </c>
      <c r="L71" s="80">
        <v>86545</v>
      </c>
      <c r="M71" s="80">
        <v>58645</v>
      </c>
      <c r="N71" s="80">
        <v>53647</v>
      </c>
      <c r="O71" s="81">
        <v>59673</v>
      </c>
      <c r="P71" s="147"/>
    </row>
    <row r="72" spans="1:16" s="145" customFormat="1" ht="18" customHeight="1" thickBot="1">
      <c r="A72" s="151"/>
      <c r="B72" s="159" t="s">
        <v>132</v>
      </c>
      <c r="C72" s="160">
        <f t="shared" si="7"/>
        <v>337679</v>
      </c>
      <c r="D72" s="83">
        <v>23007</v>
      </c>
      <c r="E72" s="83">
        <v>35762</v>
      </c>
      <c r="F72" s="83">
        <v>21547</v>
      </c>
      <c r="G72" s="83">
        <v>37580</v>
      </c>
      <c r="H72" s="83">
        <v>26232</v>
      </c>
      <c r="I72" s="83">
        <v>35138</v>
      </c>
      <c r="J72" s="83">
        <v>25410</v>
      </c>
      <c r="K72" s="83">
        <v>36695</v>
      </c>
      <c r="L72" s="83">
        <v>29263</v>
      </c>
      <c r="M72" s="83">
        <v>21989</v>
      </c>
      <c r="N72" s="83">
        <v>22628</v>
      </c>
      <c r="O72" s="84">
        <v>22428</v>
      </c>
      <c r="P72" s="147"/>
    </row>
    <row r="73" spans="1:16" s="145" customFormat="1" ht="6.95" customHeight="1">
      <c r="A73" s="149"/>
      <c r="B73" s="185"/>
      <c r="C73" s="261"/>
      <c r="D73" s="181"/>
      <c r="E73" s="181"/>
      <c r="F73" s="181"/>
      <c r="G73" s="181"/>
      <c r="H73" s="181"/>
      <c r="I73" s="181"/>
      <c r="J73" s="181"/>
      <c r="K73" s="181"/>
      <c r="L73" s="181"/>
      <c r="M73" s="181"/>
      <c r="N73" s="181"/>
      <c r="O73" s="182"/>
    </row>
    <row r="74" spans="1:16" s="145" customFormat="1" ht="18" customHeight="1">
      <c r="A74" s="154"/>
      <c r="B74" s="155" t="s">
        <v>58</v>
      </c>
      <c r="C74" s="259">
        <f t="shared" si="7"/>
        <v>9815613</v>
      </c>
      <c r="D74" s="82">
        <f>SUM(D75:D78)</f>
        <v>683636</v>
      </c>
      <c r="E74" s="82">
        <f t="shared" ref="E74:O74" si="14">SUM(E75:E78)</f>
        <v>485360</v>
      </c>
      <c r="F74" s="82">
        <f t="shared" si="14"/>
        <v>781016</v>
      </c>
      <c r="G74" s="82">
        <f t="shared" si="14"/>
        <v>1241654</v>
      </c>
      <c r="H74" s="82">
        <f t="shared" si="14"/>
        <v>787024</v>
      </c>
      <c r="I74" s="82">
        <f t="shared" si="14"/>
        <v>911783</v>
      </c>
      <c r="J74" s="82">
        <f t="shared" si="14"/>
        <v>1150554</v>
      </c>
      <c r="K74" s="82">
        <f t="shared" si="14"/>
        <v>625459</v>
      </c>
      <c r="L74" s="82">
        <f t="shared" si="14"/>
        <v>792925</v>
      </c>
      <c r="M74" s="82">
        <f t="shared" si="14"/>
        <v>790120</v>
      </c>
      <c r="N74" s="82">
        <f t="shared" si="14"/>
        <v>652781</v>
      </c>
      <c r="O74" s="85">
        <f t="shared" si="14"/>
        <v>913301</v>
      </c>
      <c r="P74" s="147"/>
    </row>
    <row r="75" spans="1:16" s="145" customFormat="1" ht="18" customHeight="1">
      <c r="A75" s="151"/>
      <c r="B75" s="156" t="s">
        <v>133</v>
      </c>
      <c r="C75" s="152">
        <f t="shared" si="7"/>
        <v>1169821</v>
      </c>
      <c r="D75" s="80">
        <v>75561</v>
      </c>
      <c r="E75" s="80">
        <v>77456</v>
      </c>
      <c r="F75" s="80">
        <v>75282</v>
      </c>
      <c r="G75" s="80">
        <v>120341</v>
      </c>
      <c r="H75" s="80">
        <v>102682</v>
      </c>
      <c r="I75" s="80">
        <v>84137</v>
      </c>
      <c r="J75" s="80">
        <v>129305</v>
      </c>
      <c r="K75" s="80">
        <v>112547</v>
      </c>
      <c r="L75" s="80">
        <v>123504</v>
      </c>
      <c r="M75" s="80">
        <v>95524</v>
      </c>
      <c r="N75" s="80">
        <v>105532</v>
      </c>
      <c r="O75" s="81">
        <v>67950</v>
      </c>
      <c r="P75" s="147"/>
    </row>
    <row r="76" spans="1:16" s="145" customFormat="1" ht="18" customHeight="1">
      <c r="A76" s="151"/>
      <c r="B76" s="156" t="s">
        <v>134</v>
      </c>
      <c r="C76" s="152">
        <f t="shared" si="7"/>
        <v>2015778</v>
      </c>
      <c r="D76" s="80">
        <v>206511</v>
      </c>
      <c r="E76" s="80">
        <v>60325</v>
      </c>
      <c r="F76" s="80">
        <v>110334</v>
      </c>
      <c r="G76" s="80">
        <v>249437</v>
      </c>
      <c r="H76" s="80">
        <v>171763</v>
      </c>
      <c r="I76" s="80">
        <v>200318</v>
      </c>
      <c r="J76" s="80">
        <v>198967</v>
      </c>
      <c r="K76" s="80">
        <v>165450</v>
      </c>
      <c r="L76" s="80">
        <v>137674</v>
      </c>
      <c r="M76" s="80">
        <v>198277</v>
      </c>
      <c r="N76" s="80">
        <v>163900</v>
      </c>
      <c r="O76" s="81">
        <v>152822</v>
      </c>
      <c r="P76" s="147"/>
    </row>
    <row r="77" spans="1:16" s="145" customFormat="1" ht="18" customHeight="1">
      <c r="A77" s="151"/>
      <c r="B77" s="156" t="s">
        <v>135</v>
      </c>
      <c r="C77" s="152">
        <f t="shared" si="7"/>
        <v>4240287</v>
      </c>
      <c r="D77" s="80">
        <v>275861</v>
      </c>
      <c r="E77" s="80">
        <v>209906</v>
      </c>
      <c r="F77" s="80">
        <v>389933</v>
      </c>
      <c r="G77" s="80">
        <v>508356</v>
      </c>
      <c r="H77" s="80">
        <v>291996</v>
      </c>
      <c r="I77" s="80">
        <v>377878</v>
      </c>
      <c r="J77" s="80">
        <v>652316</v>
      </c>
      <c r="K77" s="80">
        <v>224926</v>
      </c>
      <c r="L77" s="80">
        <v>336536</v>
      </c>
      <c r="M77" s="80">
        <v>291864</v>
      </c>
      <c r="N77" s="80">
        <v>252119</v>
      </c>
      <c r="O77" s="81">
        <v>428596</v>
      </c>
      <c r="P77" s="147"/>
    </row>
    <row r="78" spans="1:16" s="145" customFormat="1" ht="18" customHeight="1">
      <c r="A78" s="151"/>
      <c r="B78" s="156" t="s">
        <v>136</v>
      </c>
      <c r="C78" s="152">
        <f t="shared" si="7"/>
        <v>2389727</v>
      </c>
      <c r="D78" s="80">
        <v>125703</v>
      </c>
      <c r="E78" s="80">
        <v>137673</v>
      </c>
      <c r="F78" s="80">
        <v>205467</v>
      </c>
      <c r="G78" s="80">
        <v>363520</v>
      </c>
      <c r="H78" s="80">
        <v>220583</v>
      </c>
      <c r="I78" s="80">
        <v>249450</v>
      </c>
      <c r="J78" s="80">
        <v>169966</v>
      </c>
      <c r="K78" s="80">
        <v>122536</v>
      </c>
      <c r="L78" s="80">
        <v>195211</v>
      </c>
      <c r="M78" s="80">
        <v>204455</v>
      </c>
      <c r="N78" s="80">
        <v>131230</v>
      </c>
      <c r="O78" s="81">
        <v>263933</v>
      </c>
      <c r="P78" s="147"/>
    </row>
    <row r="79" spans="1:16" s="145" customFormat="1" ht="6.95" customHeight="1">
      <c r="A79" s="151"/>
      <c r="B79" s="157"/>
      <c r="C79" s="260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9"/>
      <c r="P79" s="147"/>
    </row>
    <row r="80" spans="1:16" s="145" customFormat="1" ht="18" customHeight="1">
      <c r="A80" s="151"/>
      <c r="B80" s="155" t="s">
        <v>59</v>
      </c>
      <c r="C80" s="259">
        <f t="shared" ref="C80:C85" si="15">D80+E80+F80+G80+H80+I80+J80+K80+L80+M80+N80+O80</f>
        <v>13694235</v>
      </c>
      <c r="D80" s="82">
        <f>SUM(D81:D85)</f>
        <v>1355142</v>
      </c>
      <c r="E80" s="82">
        <f t="shared" ref="E80:O80" si="16">SUM(E81:E85)</f>
        <v>926674</v>
      </c>
      <c r="F80" s="82">
        <f t="shared" si="16"/>
        <v>775966</v>
      </c>
      <c r="G80" s="82">
        <f t="shared" si="16"/>
        <v>1682112</v>
      </c>
      <c r="H80" s="82">
        <f t="shared" si="16"/>
        <v>901058</v>
      </c>
      <c r="I80" s="82">
        <f t="shared" si="16"/>
        <v>793709</v>
      </c>
      <c r="J80" s="82">
        <f t="shared" si="16"/>
        <v>989690</v>
      </c>
      <c r="K80" s="82">
        <f t="shared" si="16"/>
        <v>1123096</v>
      </c>
      <c r="L80" s="82">
        <f t="shared" si="16"/>
        <v>1326201</v>
      </c>
      <c r="M80" s="82">
        <f t="shared" si="16"/>
        <v>1340821</v>
      </c>
      <c r="N80" s="82">
        <f t="shared" si="16"/>
        <v>1177353</v>
      </c>
      <c r="O80" s="85">
        <f t="shared" si="16"/>
        <v>1302413</v>
      </c>
      <c r="P80" s="147"/>
    </row>
    <row r="81" spans="1:16" s="145" customFormat="1" ht="18" customHeight="1">
      <c r="A81" s="151"/>
      <c r="B81" s="156" t="s">
        <v>137</v>
      </c>
      <c r="C81" s="152">
        <f t="shared" si="15"/>
        <v>3911738</v>
      </c>
      <c r="D81" s="80">
        <v>550354</v>
      </c>
      <c r="E81" s="80">
        <v>176899</v>
      </c>
      <c r="F81" s="80">
        <v>149709</v>
      </c>
      <c r="G81" s="80">
        <v>625232</v>
      </c>
      <c r="H81" s="80">
        <v>241669</v>
      </c>
      <c r="I81" s="80">
        <v>139426</v>
      </c>
      <c r="J81" s="80">
        <v>148143</v>
      </c>
      <c r="K81" s="80">
        <v>295922</v>
      </c>
      <c r="L81" s="80">
        <v>400582</v>
      </c>
      <c r="M81" s="80">
        <v>405781</v>
      </c>
      <c r="N81" s="80">
        <v>263692</v>
      </c>
      <c r="O81" s="81">
        <v>514329</v>
      </c>
      <c r="P81" s="147"/>
    </row>
    <row r="82" spans="1:16" s="145" customFormat="1" ht="18" customHeight="1">
      <c r="A82" s="151"/>
      <c r="B82" s="156" t="s">
        <v>138</v>
      </c>
      <c r="C82" s="152">
        <f t="shared" si="15"/>
        <v>1321166</v>
      </c>
      <c r="D82" s="80">
        <v>102625</v>
      </c>
      <c r="E82" s="80">
        <v>95773</v>
      </c>
      <c r="F82" s="80">
        <v>150679</v>
      </c>
      <c r="G82" s="80">
        <v>284856</v>
      </c>
      <c r="H82" s="80">
        <v>108199</v>
      </c>
      <c r="I82" s="80">
        <v>54308</v>
      </c>
      <c r="J82" s="80">
        <v>70732</v>
      </c>
      <c r="K82" s="80">
        <v>49400</v>
      </c>
      <c r="L82" s="80">
        <v>62982</v>
      </c>
      <c r="M82" s="80">
        <v>105411</v>
      </c>
      <c r="N82" s="80">
        <v>140722</v>
      </c>
      <c r="O82" s="81">
        <v>95479</v>
      </c>
      <c r="P82" s="147"/>
    </row>
    <row r="83" spans="1:16" s="145" customFormat="1" ht="18" customHeight="1">
      <c r="A83" s="151"/>
      <c r="B83" s="156" t="s">
        <v>139</v>
      </c>
      <c r="C83" s="152">
        <f t="shared" si="15"/>
        <v>5937405</v>
      </c>
      <c r="D83" s="80">
        <v>534684</v>
      </c>
      <c r="E83" s="80">
        <v>519043</v>
      </c>
      <c r="F83" s="80">
        <v>316174</v>
      </c>
      <c r="G83" s="80">
        <v>536949</v>
      </c>
      <c r="H83" s="80">
        <v>367839</v>
      </c>
      <c r="I83" s="80">
        <v>457756</v>
      </c>
      <c r="J83" s="80">
        <v>400713</v>
      </c>
      <c r="K83" s="80">
        <v>503941</v>
      </c>
      <c r="L83" s="80">
        <v>611576</v>
      </c>
      <c r="M83" s="80">
        <v>590164</v>
      </c>
      <c r="N83" s="80">
        <v>564685</v>
      </c>
      <c r="O83" s="81">
        <v>533881</v>
      </c>
      <c r="P83" s="147"/>
    </row>
    <row r="84" spans="1:16" s="145" customFormat="1" ht="27">
      <c r="A84" s="149"/>
      <c r="B84" s="158" t="s">
        <v>140</v>
      </c>
      <c r="C84" s="152">
        <f t="shared" si="15"/>
        <v>1561477</v>
      </c>
      <c r="D84" s="80">
        <v>77349</v>
      </c>
      <c r="E84" s="80">
        <v>85023</v>
      </c>
      <c r="F84" s="80">
        <v>88995</v>
      </c>
      <c r="G84" s="80">
        <v>112412</v>
      </c>
      <c r="H84" s="80">
        <v>85625</v>
      </c>
      <c r="I84" s="80">
        <v>117938</v>
      </c>
      <c r="J84" s="80">
        <v>281381</v>
      </c>
      <c r="K84" s="80">
        <v>170703</v>
      </c>
      <c r="L84" s="80">
        <v>169608</v>
      </c>
      <c r="M84" s="80">
        <v>143257</v>
      </c>
      <c r="N84" s="80">
        <v>128309</v>
      </c>
      <c r="O84" s="81">
        <v>100877</v>
      </c>
    </row>
    <row r="85" spans="1:16" s="145" customFormat="1" ht="18" customHeight="1">
      <c r="A85" s="154"/>
      <c r="B85" s="156" t="s">
        <v>141</v>
      </c>
      <c r="C85" s="152">
        <f t="shared" si="15"/>
        <v>962449</v>
      </c>
      <c r="D85" s="80">
        <v>90130</v>
      </c>
      <c r="E85" s="80">
        <v>49936</v>
      </c>
      <c r="F85" s="80">
        <v>70409</v>
      </c>
      <c r="G85" s="80">
        <v>122663</v>
      </c>
      <c r="H85" s="80">
        <v>97726</v>
      </c>
      <c r="I85" s="80">
        <v>24281</v>
      </c>
      <c r="J85" s="80">
        <v>88721</v>
      </c>
      <c r="K85" s="80">
        <v>103130</v>
      </c>
      <c r="L85" s="80">
        <v>81453</v>
      </c>
      <c r="M85" s="80">
        <v>96208</v>
      </c>
      <c r="N85" s="80">
        <v>79945</v>
      </c>
      <c r="O85" s="81">
        <v>57847</v>
      </c>
      <c r="P85" s="147"/>
    </row>
    <row r="86" spans="1:16" s="145" customFormat="1" ht="6.95" customHeight="1">
      <c r="A86" s="151"/>
      <c r="B86" s="157"/>
      <c r="C86" s="260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9"/>
      <c r="P86" s="147"/>
    </row>
    <row r="87" spans="1:16" s="145" customFormat="1" ht="18" customHeight="1">
      <c r="A87" s="151"/>
      <c r="B87" s="155" t="s">
        <v>60</v>
      </c>
      <c r="C87" s="259">
        <f t="shared" ref="C87:C91" si="17">D87+E87+F87+G87+H87+I87+J87+K87+L87+M87+N87+O87</f>
        <v>10420071</v>
      </c>
      <c r="D87" s="82">
        <f>SUM(D88:D91)</f>
        <v>1042324</v>
      </c>
      <c r="E87" s="82">
        <f t="shared" ref="E87:O87" si="18">SUM(E88:E91)</f>
        <v>669291</v>
      </c>
      <c r="F87" s="82">
        <f t="shared" si="18"/>
        <v>599386</v>
      </c>
      <c r="G87" s="82">
        <f t="shared" si="18"/>
        <v>1088093</v>
      </c>
      <c r="H87" s="82">
        <f t="shared" si="18"/>
        <v>830035</v>
      </c>
      <c r="I87" s="82">
        <f t="shared" si="18"/>
        <v>688963</v>
      </c>
      <c r="J87" s="82">
        <f t="shared" si="18"/>
        <v>1210502</v>
      </c>
      <c r="K87" s="82">
        <f t="shared" si="18"/>
        <v>847329</v>
      </c>
      <c r="L87" s="82">
        <f t="shared" si="18"/>
        <v>953066</v>
      </c>
      <c r="M87" s="82">
        <f t="shared" si="18"/>
        <v>930848</v>
      </c>
      <c r="N87" s="82">
        <f t="shared" si="18"/>
        <v>542904</v>
      </c>
      <c r="O87" s="85">
        <f t="shared" si="18"/>
        <v>1017330</v>
      </c>
      <c r="P87" s="147"/>
    </row>
    <row r="88" spans="1:16" s="145" customFormat="1" ht="18" customHeight="1">
      <c r="A88" s="151"/>
      <c r="B88" s="156" t="s">
        <v>142</v>
      </c>
      <c r="C88" s="152">
        <f t="shared" si="17"/>
        <v>2241071</v>
      </c>
      <c r="D88" s="80">
        <v>380628</v>
      </c>
      <c r="E88" s="80">
        <v>177753</v>
      </c>
      <c r="F88" s="80">
        <v>114555</v>
      </c>
      <c r="G88" s="80">
        <v>238458</v>
      </c>
      <c r="H88" s="80">
        <v>164871</v>
      </c>
      <c r="I88" s="80">
        <v>159228</v>
      </c>
      <c r="J88" s="80">
        <v>160921</v>
      </c>
      <c r="K88" s="80">
        <v>127269</v>
      </c>
      <c r="L88" s="80">
        <v>241336</v>
      </c>
      <c r="M88" s="80">
        <v>182291</v>
      </c>
      <c r="N88" s="80">
        <v>136236</v>
      </c>
      <c r="O88" s="81">
        <v>157525</v>
      </c>
      <c r="P88" s="147"/>
    </row>
    <row r="89" spans="1:16" s="145" customFormat="1" ht="18" customHeight="1">
      <c r="A89" s="151"/>
      <c r="B89" s="156" t="s">
        <v>143</v>
      </c>
      <c r="C89" s="152">
        <f t="shared" si="17"/>
        <v>1150154</v>
      </c>
      <c r="D89" s="80">
        <v>159305</v>
      </c>
      <c r="E89" s="80">
        <v>96828</v>
      </c>
      <c r="F89" s="80">
        <v>52224</v>
      </c>
      <c r="G89" s="80">
        <v>62593</v>
      </c>
      <c r="H89" s="80">
        <v>83134</v>
      </c>
      <c r="I89" s="80">
        <v>99367</v>
      </c>
      <c r="J89" s="80">
        <v>118261</v>
      </c>
      <c r="K89" s="80">
        <v>73029</v>
      </c>
      <c r="L89" s="80">
        <v>98189</v>
      </c>
      <c r="M89" s="80">
        <v>133740</v>
      </c>
      <c r="N89" s="80">
        <v>68166</v>
      </c>
      <c r="O89" s="81">
        <v>105318</v>
      </c>
      <c r="P89" s="147"/>
    </row>
    <row r="90" spans="1:16" s="145" customFormat="1" ht="18" customHeight="1">
      <c r="A90" s="151"/>
      <c r="B90" s="156" t="s">
        <v>144</v>
      </c>
      <c r="C90" s="152">
        <f t="shared" si="17"/>
        <v>2300785</v>
      </c>
      <c r="D90" s="80">
        <v>177852</v>
      </c>
      <c r="E90" s="80">
        <v>180975</v>
      </c>
      <c r="F90" s="80">
        <v>156793</v>
      </c>
      <c r="G90" s="80">
        <v>205342</v>
      </c>
      <c r="H90" s="80">
        <v>159177</v>
      </c>
      <c r="I90" s="80">
        <v>149126</v>
      </c>
      <c r="J90" s="80">
        <v>210769</v>
      </c>
      <c r="K90" s="80">
        <v>157469</v>
      </c>
      <c r="L90" s="80">
        <v>206078</v>
      </c>
      <c r="M90" s="80">
        <v>244228</v>
      </c>
      <c r="N90" s="80">
        <v>122391</v>
      </c>
      <c r="O90" s="81">
        <v>330585</v>
      </c>
      <c r="P90" s="147"/>
    </row>
    <row r="91" spans="1:16" s="145" customFormat="1" ht="18" customHeight="1">
      <c r="A91" s="151"/>
      <c r="B91" s="156" t="s">
        <v>145</v>
      </c>
      <c r="C91" s="152">
        <f t="shared" si="17"/>
        <v>4728061</v>
      </c>
      <c r="D91" s="80">
        <v>324539</v>
      </c>
      <c r="E91" s="80">
        <v>213735</v>
      </c>
      <c r="F91" s="80">
        <v>275814</v>
      </c>
      <c r="G91" s="80">
        <v>581700</v>
      </c>
      <c r="H91" s="80">
        <v>422853</v>
      </c>
      <c r="I91" s="80">
        <v>281242</v>
      </c>
      <c r="J91" s="80">
        <v>720551</v>
      </c>
      <c r="K91" s="80">
        <v>489562</v>
      </c>
      <c r="L91" s="80">
        <v>407463</v>
      </c>
      <c r="M91" s="80">
        <v>370589</v>
      </c>
      <c r="N91" s="80">
        <v>216111</v>
      </c>
      <c r="O91" s="81">
        <v>423902</v>
      </c>
      <c r="P91" s="147"/>
    </row>
    <row r="92" spans="1:16" s="145" customFormat="1" ht="6.95" customHeight="1">
      <c r="A92" s="151"/>
      <c r="B92" s="157"/>
      <c r="C92" s="260"/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9"/>
      <c r="P92" s="147"/>
    </row>
    <row r="93" spans="1:16" s="145" customFormat="1" ht="18" customHeight="1">
      <c r="A93" s="151"/>
      <c r="B93" s="155" t="s">
        <v>61</v>
      </c>
      <c r="C93" s="259">
        <f t="shared" ref="C93:C98" si="19">D93+E93+F93+G93+H93+I93+J93+K93+L93+M93+N93+O93</f>
        <v>11788912</v>
      </c>
      <c r="D93" s="82">
        <f>SUM(D94:D98)</f>
        <v>661826</v>
      </c>
      <c r="E93" s="82">
        <f t="shared" ref="E93:O93" si="20">SUM(E94:E98)</f>
        <v>609811</v>
      </c>
      <c r="F93" s="82">
        <f t="shared" si="20"/>
        <v>1269785</v>
      </c>
      <c r="G93" s="82">
        <f t="shared" si="20"/>
        <v>1096644</v>
      </c>
      <c r="H93" s="82">
        <f t="shared" si="20"/>
        <v>1023754</v>
      </c>
      <c r="I93" s="82">
        <f t="shared" si="20"/>
        <v>859533</v>
      </c>
      <c r="J93" s="82">
        <f t="shared" si="20"/>
        <v>830086</v>
      </c>
      <c r="K93" s="82">
        <f t="shared" si="20"/>
        <v>1228988</v>
      </c>
      <c r="L93" s="82">
        <f t="shared" si="20"/>
        <v>1374556</v>
      </c>
      <c r="M93" s="82">
        <f t="shared" si="20"/>
        <v>888018</v>
      </c>
      <c r="N93" s="82">
        <f t="shared" si="20"/>
        <v>1062518</v>
      </c>
      <c r="O93" s="85">
        <f t="shared" si="20"/>
        <v>883393</v>
      </c>
      <c r="P93" s="147"/>
    </row>
    <row r="94" spans="1:16" s="145" customFormat="1" ht="18" customHeight="1">
      <c r="A94" s="151"/>
      <c r="B94" s="156" t="s">
        <v>146</v>
      </c>
      <c r="C94" s="152">
        <f t="shared" si="19"/>
        <v>6664123</v>
      </c>
      <c r="D94" s="80">
        <v>340403</v>
      </c>
      <c r="E94" s="80">
        <v>259866</v>
      </c>
      <c r="F94" s="80">
        <v>942938</v>
      </c>
      <c r="G94" s="80">
        <v>535943</v>
      </c>
      <c r="H94" s="80">
        <v>680325</v>
      </c>
      <c r="I94" s="80">
        <v>348156</v>
      </c>
      <c r="J94" s="80">
        <v>440051</v>
      </c>
      <c r="K94" s="80">
        <v>867978</v>
      </c>
      <c r="L94" s="80">
        <v>920155</v>
      </c>
      <c r="M94" s="80">
        <v>489803</v>
      </c>
      <c r="N94" s="80">
        <v>359301</v>
      </c>
      <c r="O94" s="81">
        <v>479204</v>
      </c>
      <c r="P94" s="147"/>
    </row>
    <row r="95" spans="1:16" s="145" customFormat="1" ht="18" customHeight="1">
      <c r="A95" s="149"/>
      <c r="B95" s="156" t="s">
        <v>147</v>
      </c>
      <c r="C95" s="152">
        <f t="shared" si="19"/>
        <v>1451304</v>
      </c>
      <c r="D95" s="80">
        <v>55423</v>
      </c>
      <c r="E95" s="80">
        <v>100904</v>
      </c>
      <c r="F95" s="80">
        <v>69955</v>
      </c>
      <c r="G95" s="80">
        <v>98251</v>
      </c>
      <c r="H95" s="80">
        <v>60939</v>
      </c>
      <c r="I95" s="80">
        <v>219715</v>
      </c>
      <c r="J95" s="80">
        <v>85731</v>
      </c>
      <c r="K95" s="80">
        <v>81273</v>
      </c>
      <c r="L95" s="80">
        <v>81937</v>
      </c>
      <c r="M95" s="80">
        <v>19086</v>
      </c>
      <c r="N95" s="80">
        <v>450388</v>
      </c>
      <c r="O95" s="81">
        <v>127702</v>
      </c>
    </row>
    <row r="96" spans="1:16" s="145" customFormat="1" ht="18" customHeight="1">
      <c r="A96" s="154"/>
      <c r="B96" s="156" t="s">
        <v>148</v>
      </c>
      <c r="C96" s="152">
        <f t="shared" si="19"/>
        <v>1691710</v>
      </c>
      <c r="D96" s="80">
        <v>92335</v>
      </c>
      <c r="E96" s="80">
        <v>89615</v>
      </c>
      <c r="F96" s="80">
        <v>128888</v>
      </c>
      <c r="G96" s="80">
        <v>196500</v>
      </c>
      <c r="H96" s="80">
        <v>141853</v>
      </c>
      <c r="I96" s="80">
        <v>123196</v>
      </c>
      <c r="J96" s="80">
        <v>157481</v>
      </c>
      <c r="K96" s="80">
        <v>127889</v>
      </c>
      <c r="L96" s="80">
        <v>196498</v>
      </c>
      <c r="M96" s="80">
        <v>199013</v>
      </c>
      <c r="N96" s="80">
        <v>106874</v>
      </c>
      <c r="O96" s="81">
        <v>131568</v>
      </c>
      <c r="P96" s="147"/>
    </row>
    <row r="97" spans="1:16" s="145" customFormat="1" ht="18" customHeight="1">
      <c r="A97" s="151"/>
      <c r="B97" s="156" t="s">
        <v>149</v>
      </c>
      <c r="C97" s="152">
        <f t="shared" si="19"/>
        <v>766321</v>
      </c>
      <c r="D97" s="80">
        <v>42462</v>
      </c>
      <c r="E97" s="80">
        <v>50540</v>
      </c>
      <c r="F97" s="80">
        <v>53938</v>
      </c>
      <c r="G97" s="80">
        <v>84063</v>
      </c>
      <c r="H97" s="80">
        <v>55286</v>
      </c>
      <c r="I97" s="80">
        <v>59369</v>
      </c>
      <c r="J97" s="80">
        <v>65106</v>
      </c>
      <c r="K97" s="80">
        <v>65832</v>
      </c>
      <c r="L97" s="80">
        <v>81573</v>
      </c>
      <c r="M97" s="80">
        <v>80693</v>
      </c>
      <c r="N97" s="80">
        <v>74034</v>
      </c>
      <c r="O97" s="81">
        <v>53425</v>
      </c>
      <c r="P97" s="147"/>
    </row>
    <row r="98" spans="1:16" s="145" customFormat="1" ht="18" customHeight="1">
      <c r="A98" s="151"/>
      <c r="B98" s="156" t="s">
        <v>150</v>
      </c>
      <c r="C98" s="152">
        <f t="shared" si="19"/>
        <v>1215454</v>
      </c>
      <c r="D98" s="80">
        <v>131203</v>
      </c>
      <c r="E98" s="80">
        <v>108886</v>
      </c>
      <c r="F98" s="80">
        <v>74066</v>
      </c>
      <c r="G98" s="80">
        <v>181887</v>
      </c>
      <c r="H98" s="80">
        <v>85351</v>
      </c>
      <c r="I98" s="80">
        <v>109097</v>
      </c>
      <c r="J98" s="80">
        <v>81717</v>
      </c>
      <c r="K98" s="80">
        <v>86016</v>
      </c>
      <c r="L98" s="80">
        <v>94393</v>
      </c>
      <c r="M98" s="80">
        <v>99423</v>
      </c>
      <c r="N98" s="80">
        <v>71921</v>
      </c>
      <c r="O98" s="81">
        <v>91494</v>
      </c>
      <c r="P98" s="147"/>
    </row>
    <row r="99" spans="1:16" s="145" customFormat="1" ht="6.95" customHeight="1">
      <c r="A99" s="151"/>
      <c r="B99" s="157"/>
      <c r="C99" s="260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9"/>
      <c r="P99" s="147"/>
    </row>
    <row r="100" spans="1:16" s="145" customFormat="1" ht="29.25" customHeight="1">
      <c r="A100" s="151"/>
      <c r="B100" s="136" t="s">
        <v>151</v>
      </c>
      <c r="C100" s="259">
        <f t="shared" ref="C100:C107" si="21">D100+E100+F100+G100+H100+I100+J100+K100+L100+M100+N100+O100</f>
        <v>10615911</v>
      </c>
      <c r="D100" s="82">
        <f>SUM(D101:D107)</f>
        <v>789084</v>
      </c>
      <c r="E100" s="82">
        <f t="shared" ref="E100:O100" si="22">SUM(E101:E107)</f>
        <v>586040</v>
      </c>
      <c r="F100" s="82">
        <f t="shared" si="22"/>
        <v>642294</v>
      </c>
      <c r="G100" s="82">
        <f t="shared" si="22"/>
        <v>1157815</v>
      </c>
      <c r="H100" s="82">
        <f t="shared" si="22"/>
        <v>913502</v>
      </c>
      <c r="I100" s="82">
        <f t="shared" si="22"/>
        <v>785023</v>
      </c>
      <c r="J100" s="82">
        <f t="shared" si="22"/>
        <v>993061</v>
      </c>
      <c r="K100" s="82">
        <f t="shared" si="22"/>
        <v>923018</v>
      </c>
      <c r="L100" s="82">
        <f t="shared" si="22"/>
        <v>1181566</v>
      </c>
      <c r="M100" s="82">
        <f t="shared" si="22"/>
        <v>1041204</v>
      </c>
      <c r="N100" s="82">
        <f t="shared" si="22"/>
        <v>880223</v>
      </c>
      <c r="O100" s="85">
        <f t="shared" si="22"/>
        <v>723081</v>
      </c>
      <c r="P100" s="147"/>
    </row>
    <row r="101" spans="1:16" s="145" customFormat="1" ht="18" customHeight="1">
      <c r="A101" s="151"/>
      <c r="B101" s="156" t="s">
        <v>152</v>
      </c>
      <c r="C101" s="152">
        <f t="shared" si="21"/>
        <v>40911</v>
      </c>
      <c r="D101" s="80">
        <v>4147</v>
      </c>
      <c r="E101" s="80">
        <v>3890</v>
      </c>
      <c r="F101" s="80">
        <v>4801</v>
      </c>
      <c r="G101" s="80">
        <v>2915</v>
      </c>
      <c r="H101" s="80">
        <v>3486</v>
      </c>
      <c r="I101" s="80">
        <v>2235</v>
      </c>
      <c r="J101" s="80">
        <v>3231</v>
      </c>
      <c r="K101" s="80">
        <v>3313</v>
      </c>
      <c r="L101" s="80">
        <v>4285</v>
      </c>
      <c r="M101" s="80">
        <v>3007</v>
      </c>
      <c r="N101" s="80">
        <v>2495</v>
      </c>
      <c r="O101" s="81">
        <v>3106</v>
      </c>
      <c r="P101" s="147"/>
    </row>
    <row r="102" spans="1:16" s="145" customFormat="1" ht="18" customHeight="1">
      <c r="A102" s="151"/>
      <c r="B102" s="156" t="s">
        <v>153</v>
      </c>
      <c r="C102" s="152">
        <f t="shared" si="21"/>
        <v>65269</v>
      </c>
      <c r="D102" s="80">
        <v>7355</v>
      </c>
      <c r="E102" s="80">
        <v>4125</v>
      </c>
      <c r="F102" s="80">
        <v>4005</v>
      </c>
      <c r="G102" s="80">
        <v>6839</v>
      </c>
      <c r="H102" s="80">
        <v>7976</v>
      </c>
      <c r="I102" s="80">
        <v>8524</v>
      </c>
      <c r="J102" s="80">
        <v>6591</v>
      </c>
      <c r="K102" s="80">
        <v>3499</v>
      </c>
      <c r="L102" s="80">
        <v>4804</v>
      </c>
      <c r="M102" s="80">
        <v>5305</v>
      </c>
      <c r="N102" s="80">
        <v>2495</v>
      </c>
      <c r="O102" s="81">
        <v>3751</v>
      </c>
      <c r="P102" s="147"/>
    </row>
    <row r="103" spans="1:16" s="145" customFormat="1" ht="18" customHeight="1">
      <c r="A103" s="151"/>
      <c r="B103" s="156" t="s">
        <v>154</v>
      </c>
      <c r="C103" s="152">
        <f t="shared" si="21"/>
        <v>3361339</v>
      </c>
      <c r="D103" s="80">
        <v>195111</v>
      </c>
      <c r="E103" s="80">
        <v>195331</v>
      </c>
      <c r="F103" s="80">
        <v>251707</v>
      </c>
      <c r="G103" s="80">
        <v>285896</v>
      </c>
      <c r="H103" s="80">
        <v>226462</v>
      </c>
      <c r="I103" s="80">
        <v>278428</v>
      </c>
      <c r="J103" s="80">
        <v>238504</v>
      </c>
      <c r="K103" s="80">
        <v>288478</v>
      </c>
      <c r="L103" s="80">
        <v>457449</v>
      </c>
      <c r="M103" s="80">
        <v>333542</v>
      </c>
      <c r="N103" s="80">
        <v>351059</v>
      </c>
      <c r="O103" s="81">
        <v>259372</v>
      </c>
      <c r="P103" s="147"/>
    </row>
    <row r="104" spans="1:16" s="145" customFormat="1" ht="18" customHeight="1">
      <c r="A104" s="149"/>
      <c r="B104" s="156" t="s">
        <v>155</v>
      </c>
      <c r="C104" s="152">
        <f t="shared" si="21"/>
        <v>3104398</v>
      </c>
      <c r="D104" s="80">
        <v>218340</v>
      </c>
      <c r="E104" s="80">
        <v>149576</v>
      </c>
      <c r="F104" s="80">
        <v>113067</v>
      </c>
      <c r="G104" s="80">
        <v>456481</v>
      </c>
      <c r="H104" s="80">
        <v>379415</v>
      </c>
      <c r="I104" s="80">
        <v>193611</v>
      </c>
      <c r="J104" s="80">
        <v>369079</v>
      </c>
      <c r="K104" s="80">
        <v>286381</v>
      </c>
      <c r="L104" s="80">
        <v>285280</v>
      </c>
      <c r="M104" s="80">
        <v>260697</v>
      </c>
      <c r="N104" s="80">
        <v>247971</v>
      </c>
      <c r="O104" s="81">
        <v>144500</v>
      </c>
    </row>
    <row r="105" spans="1:16" s="145" customFormat="1" ht="18" customHeight="1">
      <c r="A105" s="154"/>
      <c r="B105" s="156" t="s">
        <v>156</v>
      </c>
      <c r="C105" s="152">
        <f t="shared" si="21"/>
        <v>1668358</v>
      </c>
      <c r="D105" s="80">
        <v>106064</v>
      </c>
      <c r="E105" s="80">
        <v>78347</v>
      </c>
      <c r="F105" s="80">
        <v>89138</v>
      </c>
      <c r="G105" s="80">
        <v>138418</v>
      </c>
      <c r="H105" s="80">
        <v>117747</v>
      </c>
      <c r="I105" s="80">
        <v>133588</v>
      </c>
      <c r="J105" s="80">
        <v>192438</v>
      </c>
      <c r="K105" s="80">
        <v>170419</v>
      </c>
      <c r="L105" s="80">
        <v>210897</v>
      </c>
      <c r="M105" s="80">
        <v>203562</v>
      </c>
      <c r="N105" s="80">
        <v>102545</v>
      </c>
      <c r="O105" s="81">
        <v>125195</v>
      </c>
      <c r="P105" s="147"/>
    </row>
    <row r="106" spans="1:16" s="145" customFormat="1" ht="18" customHeight="1">
      <c r="A106" s="151"/>
      <c r="B106" s="156" t="s">
        <v>157</v>
      </c>
      <c r="C106" s="152">
        <f t="shared" si="21"/>
        <v>1972015</v>
      </c>
      <c r="D106" s="80">
        <v>216727</v>
      </c>
      <c r="E106" s="80">
        <v>132827</v>
      </c>
      <c r="F106" s="80">
        <v>146097</v>
      </c>
      <c r="G106" s="80">
        <v>214817</v>
      </c>
      <c r="H106" s="80">
        <v>150841</v>
      </c>
      <c r="I106" s="80">
        <v>142321</v>
      </c>
      <c r="J106" s="80">
        <v>151785</v>
      </c>
      <c r="K106" s="80">
        <v>139878</v>
      </c>
      <c r="L106" s="80">
        <v>173950</v>
      </c>
      <c r="M106" s="80">
        <v>211257</v>
      </c>
      <c r="N106" s="80">
        <v>142125</v>
      </c>
      <c r="O106" s="81">
        <v>149390</v>
      </c>
      <c r="P106" s="147"/>
    </row>
    <row r="107" spans="1:16" s="145" customFormat="1" ht="18" customHeight="1" thickBot="1">
      <c r="A107" s="151"/>
      <c r="B107" s="159" t="s">
        <v>158</v>
      </c>
      <c r="C107" s="160">
        <f t="shared" si="21"/>
        <v>403621</v>
      </c>
      <c r="D107" s="83">
        <v>41340</v>
      </c>
      <c r="E107" s="83">
        <v>21944</v>
      </c>
      <c r="F107" s="83">
        <v>33479</v>
      </c>
      <c r="G107" s="83">
        <v>52449</v>
      </c>
      <c r="H107" s="83">
        <v>27575</v>
      </c>
      <c r="I107" s="83">
        <v>26316</v>
      </c>
      <c r="J107" s="83">
        <v>31433</v>
      </c>
      <c r="K107" s="83">
        <v>31050</v>
      </c>
      <c r="L107" s="83">
        <v>44901</v>
      </c>
      <c r="M107" s="83">
        <v>23834</v>
      </c>
      <c r="N107" s="83">
        <v>31533</v>
      </c>
      <c r="O107" s="84">
        <v>37767</v>
      </c>
      <c r="P107" s="147"/>
    </row>
    <row r="108" spans="1:16" s="145" customFormat="1" ht="6.95" customHeight="1">
      <c r="A108" s="151"/>
      <c r="B108" s="185"/>
      <c r="C108" s="261"/>
      <c r="D108" s="181"/>
      <c r="E108" s="181"/>
      <c r="F108" s="181"/>
      <c r="G108" s="181"/>
      <c r="H108" s="181"/>
      <c r="I108" s="181"/>
      <c r="J108" s="181"/>
      <c r="K108" s="181"/>
      <c r="L108" s="181"/>
      <c r="M108" s="181"/>
      <c r="N108" s="181"/>
      <c r="O108" s="182"/>
      <c r="P108" s="147"/>
    </row>
    <row r="109" spans="1:16" s="145" customFormat="1" ht="18" customHeight="1">
      <c r="A109" s="151"/>
      <c r="B109" s="155" t="s">
        <v>159</v>
      </c>
      <c r="C109" s="259">
        <f t="shared" ref="C109:C115" si="23">D109+E109+F109+G109+H109+I109+J109+K109+L109+M109+N109+O109</f>
        <v>5002733</v>
      </c>
      <c r="D109" s="82">
        <f>SUM(D110:D115)</f>
        <v>363755</v>
      </c>
      <c r="E109" s="82">
        <f t="shared" ref="E109:O109" si="24">SUM(E110:E115)</f>
        <v>356562</v>
      </c>
      <c r="F109" s="82">
        <f t="shared" si="24"/>
        <v>428340</v>
      </c>
      <c r="G109" s="82">
        <f t="shared" si="24"/>
        <v>407610</v>
      </c>
      <c r="H109" s="82">
        <f t="shared" si="24"/>
        <v>336015</v>
      </c>
      <c r="I109" s="82">
        <f t="shared" si="24"/>
        <v>359607</v>
      </c>
      <c r="J109" s="82">
        <f t="shared" si="24"/>
        <v>436823</v>
      </c>
      <c r="K109" s="82">
        <f t="shared" si="24"/>
        <v>383260</v>
      </c>
      <c r="L109" s="82">
        <f t="shared" si="24"/>
        <v>522094</v>
      </c>
      <c r="M109" s="82">
        <f t="shared" si="24"/>
        <v>444829</v>
      </c>
      <c r="N109" s="82">
        <f t="shared" si="24"/>
        <v>475167</v>
      </c>
      <c r="O109" s="85">
        <f t="shared" si="24"/>
        <v>488671</v>
      </c>
      <c r="P109" s="147"/>
    </row>
    <row r="110" spans="1:16" s="145" customFormat="1" ht="18" customHeight="1">
      <c r="A110" s="151"/>
      <c r="B110" s="156" t="s">
        <v>160</v>
      </c>
      <c r="C110" s="152">
        <f t="shared" si="23"/>
        <v>827000</v>
      </c>
      <c r="D110" s="80">
        <v>51485</v>
      </c>
      <c r="E110" s="80">
        <v>79494</v>
      </c>
      <c r="F110" s="80">
        <v>68597</v>
      </c>
      <c r="G110" s="80">
        <v>55635</v>
      </c>
      <c r="H110" s="80">
        <v>58661</v>
      </c>
      <c r="I110" s="80">
        <v>52834</v>
      </c>
      <c r="J110" s="80">
        <v>65988</v>
      </c>
      <c r="K110" s="80">
        <v>63419</v>
      </c>
      <c r="L110" s="80">
        <v>102979</v>
      </c>
      <c r="M110" s="80">
        <v>80505</v>
      </c>
      <c r="N110" s="80">
        <v>77132</v>
      </c>
      <c r="O110" s="81">
        <v>70271</v>
      </c>
      <c r="P110" s="147"/>
    </row>
    <row r="111" spans="1:16" s="145" customFormat="1" ht="18" customHeight="1">
      <c r="A111" s="151"/>
      <c r="B111" s="156" t="s">
        <v>161</v>
      </c>
      <c r="C111" s="152">
        <f t="shared" si="23"/>
        <v>1160022</v>
      </c>
      <c r="D111" s="80">
        <v>79706</v>
      </c>
      <c r="E111" s="80">
        <v>72512</v>
      </c>
      <c r="F111" s="80">
        <v>81896</v>
      </c>
      <c r="G111" s="80">
        <v>94069</v>
      </c>
      <c r="H111" s="80">
        <v>71737</v>
      </c>
      <c r="I111" s="80">
        <v>93489</v>
      </c>
      <c r="J111" s="80">
        <v>120773</v>
      </c>
      <c r="K111" s="80">
        <v>77263</v>
      </c>
      <c r="L111" s="80">
        <v>74988</v>
      </c>
      <c r="M111" s="80">
        <v>125546</v>
      </c>
      <c r="N111" s="80">
        <v>116875</v>
      </c>
      <c r="O111" s="81">
        <v>151168</v>
      </c>
      <c r="P111" s="147"/>
    </row>
    <row r="112" spans="1:16" s="145" customFormat="1" ht="18" customHeight="1">
      <c r="A112" s="149"/>
      <c r="B112" s="156" t="s">
        <v>162</v>
      </c>
      <c r="C112" s="152">
        <f t="shared" si="23"/>
        <v>1671483</v>
      </c>
      <c r="D112" s="80">
        <v>90236</v>
      </c>
      <c r="E112" s="80">
        <v>139004</v>
      </c>
      <c r="F112" s="80">
        <v>145941</v>
      </c>
      <c r="G112" s="80">
        <v>134017</v>
      </c>
      <c r="H112" s="80">
        <v>127861</v>
      </c>
      <c r="I112" s="80">
        <v>118896</v>
      </c>
      <c r="J112" s="80">
        <v>140459</v>
      </c>
      <c r="K112" s="80">
        <v>130292</v>
      </c>
      <c r="L112" s="80">
        <v>189258</v>
      </c>
      <c r="M112" s="80">
        <v>147591</v>
      </c>
      <c r="N112" s="80">
        <v>175028</v>
      </c>
      <c r="O112" s="81">
        <v>132900</v>
      </c>
    </row>
    <row r="113" spans="1:16" s="145" customFormat="1" ht="18" customHeight="1">
      <c r="A113" s="154"/>
      <c r="B113" s="156" t="s">
        <v>163</v>
      </c>
      <c r="C113" s="152">
        <f t="shared" si="23"/>
        <v>1205933</v>
      </c>
      <c r="D113" s="80">
        <v>131472</v>
      </c>
      <c r="E113" s="80">
        <v>56593</v>
      </c>
      <c r="F113" s="80">
        <v>125116</v>
      </c>
      <c r="G113" s="80">
        <v>117768</v>
      </c>
      <c r="H113" s="80">
        <v>69000</v>
      </c>
      <c r="I113" s="80">
        <v>85235</v>
      </c>
      <c r="J113" s="80">
        <v>96329</v>
      </c>
      <c r="K113" s="80">
        <v>102173</v>
      </c>
      <c r="L113" s="80">
        <v>133016</v>
      </c>
      <c r="M113" s="80">
        <v>80182</v>
      </c>
      <c r="N113" s="80">
        <v>89939</v>
      </c>
      <c r="O113" s="81">
        <v>119110</v>
      </c>
      <c r="P113" s="147"/>
    </row>
    <row r="114" spans="1:16" s="145" customFormat="1" ht="18" customHeight="1">
      <c r="A114" s="151"/>
      <c r="B114" s="156" t="s">
        <v>164</v>
      </c>
      <c r="C114" s="152">
        <f t="shared" si="23"/>
        <v>98993</v>
      </c>
      <c r="D114" s="80">
        <v>7372</v>
      </c>
      <c r="E114" s="80">
        <v>6900</v>
      </c>
      <c r="F114" s="80">
        <v>4425</v>
      </c>
      <c r="G114" s="80">
        <v>3307</v>
      </c>
      <c r="H114" s="80">
        <v>5025</v>
      </c>
      <c r="I114" s="80">
        <v>7540</v>
      </c>
      <c r="J114" s="80">
        <v>11101</v>
      </c>
      <c r="K114" s="80">
        <v>7441</v>
      </c>
      <c r="L114" s="80">
        <v>16101</v>
      </c>
      <c r="M114" s="80">
        <v>7100</v>
      </c>
      <c r="N114" s="80">
        <v>12318</v>
      </c>
      <c r="O114" s="81">
        <v>10363</v>
      </c>
      <c r="P114" s="147"/>
    </row>
    <row r="115" spans="1:16" s="145" customFormat="1" ht="18" customHeight="1">
      <c r="A115" s="151"/>
      <c r="B115" s="156" t="s">
        <v>165</v>
      </c>
      <c r="C115" s="152">
        <f t="shared" si="23"/>
        <v>39302</v>
      </c>
      <c r="D115" s="80">
        <v>3484</v>
      </c>
      <c r="E115" s="80">
        <v>2059</v>
      </c>
      <c r="F115" s="80">
        <v>2365</v>
      </c>
      <c r="G115" s="80">
        <v>2814</v>
      </c>
      <c r="H115" s="80">
        <v>3731</v>
      </c>
      <c r="I115" s="80">
        <v>1613</v>
      </c>
      <c r="J115" s="80">
        <v>2173</v>
      </c>
      <c r="K115" s="80">
        <v>2672</v>
      </c>
      <c r="L115" s="80">
        <v>5752</v>
      </c>
      <c r="M115" s="80">
        <v>3905</v>
      </c>
      <c r="N115" s="80">
        <v>3875</v>
      </c>
      <c r="O115" s="81">
        <v>4859</v>
      </c>
      <c r="P115" s="147"/>
    </row>
    <row r="116" spans="1:16" s="145" customFormat="1" ht="6.95" customHeight="1">
      <c r="A116" s="151"/>
      <c r="B116" s="157"/>
      <c r="C116" s="260"/>
      <c r="D116" s="78"/>
      <c r="E116" s="78"/>
      <c r="F116" s="78"/>
      <c r="G116" s="78"/>
      <c r="H116" s="78"/>
      <c r="I116" s="78"/>
      <c r="J116" s="78"/>
      <c r="K116" s="78"/>
      <c r="L116" s="78"/>
      <c r="M116" s="78"/>
      <c r="N116" s="78"/>
      <c r="O116" s="79"/>
      <c r="P116" s="147"/>
    </row>
    <row r="117" spans="1:16" s="145" customFormat="1" ht="18" customHeight="1">
      <c r="A117" s="151"/>
      <c r="B117" s="155" t="s">
        <v>64</v>
      </c>
      <c r="C117" s="259">
        <f t="shared" ref="C117:C124" si="25">D117+E117+F117+G117+H117+I117+J117+K117+L117+M117+N117+O117</f>
        <v>1521489</v>
      </c>
      <c r="D117" s="82">
        <f>SUM(D118:D124)</f>
        <v>180621</v>
      </c>
      <c r="E117" s="82">
        <f t="shared" ref="E117:O117" si="26">SUM(E118:E124)</f>
        <v>77415</v>
      </c>
      <c r="F117" s="82">
        <f t="shared" si="26"/>
        <v>116448</v>
      </c>
      <c r="G117" s="82">
        <f t="shared" si="26"/>
        <v>163430</v>
      </c>
      <c r="H117" s="82">
        <f t="shared" si="26"/>
        <v>115758</v>
      </c>
      <c r="I117" s="82">
        <f t="shared" si="26"/>
        <v>130944</v>
      </c>
      <c r="J117" s="82">
        <f t="shared" si="26"/>
        <v>114951</v>
      </c>
      <c r="K117" s="82">
        <f t="shared" si="26"/>
        <v>137151</v>
      </c>
      <c r="L117" s="82">
        <f t="shared" si="26"/>
        <v>142427</v>
      </c>
      <c r="M117" s="82">
        <f t="shared" si="26"/>
        <v>109640</v>
      </c>
      <c r="N117" s="82">
        <f t="shared" si="26"/>
        <v>121324</v>
      </c>
      <c r="O117" s="85">
        <f t="shared" si="26"/>
        <v>111380</v>
      </c>
      <c r="P117" s="147"/>
    </row>
    <row r="118" spans="1:16" s="145" customFormat="1" ht="18" customHeight="1">
      <c r="A118" s="151"/>
      <c r="B118" s="156" t="s">
        <v>166</v>
      </c>
      <c r="C118" s="152">
        <f t="shared" si="25"/>
        <v>171949</v>
      </c>
      <c r="D118" s="80">
        <v>24978</v>
      </c>
      <c r="E118" s="80">
        <v>9837</v>
      </c>
      <c r="F118" s="80">
        <v>9559</v>
      </c>
      <c r="G118" s="80">
        <v>13656</v>
      </c>
      <c r="H118" s="80">
        <v>15630</v>
      </c>
      <c r="I118" s="80">
        <v>10182</v>
      </c>
      <c r="J118" s="80">
        <v>13272</v>
      </c>
      <c r="K118" s="80">
        <v>13377</v>
      </c>
      <c r="L118" s="80">
        <v>14932</v>
      </c>
      <c r="M118" s="80">
        <v>8883</v>
      </c>
      <c r="N118" s="80">
        <v>21474</v>
      </c>
      <c r="O118" s="81">
        <v>16169</v>
      </c>
      <c r="P118" s="147"/>
    </row>
    <row r="119" spans="1:16" s="145" customFormat="1" ht="18" customHeight="1">
      <c r="A119" s="151"/>
      <c r="B119" s="156" t="s">
        <v>167</v>
      </c>
      <c r="C119" s="152">
        <f t="shared" si="25"/>
        <v>410272</v>
      </c>
      <c r="D119" s="80">
        <v>28065</v>
      </c>
      <c r="E119" s="80">
        <v>18686</v>
      </c>
      <c r="F119" s="80">
        <v>24319</v>
      </c>
      <c r="G119" s="80">
        <v>52559</v>
      </c>
      <c r="H119" s="80">
        <v>28611</v>
      </c>
      <c r="I119" s="80">
        <v>48947</v>
      </c>
      <c r="J119" s="80">
        <v>31136</v>
      </c>
      <c r="K119" s="80">
        <v>45210</v>
      </c>
      <c r="L119" s="80">
        <v>44820</v>
      </c>
      <c r="M119" s="80">
        <v>21944</v>
      </c>
      <c r="N119" s="80">
        <v>39537</v>
      </c>
      <c r="O119" s="81">
        <v>26438</v>
      </c>
      <c r="P119" s="147"/>
    </row>
    <row r="120" spans="1:16" s="145" customFormat="1" ht="18" customHeight="1">
      <c r="A120" s="151"/>
      <c r="B120" s="156" t="s">
        <v>168</v>
      </c>
      <c r="C120" s="152">
        <f t="shared" si="25"/>
        <v>84771</v>
      </c>
      <c r="D120" s="80">
        <v>7564</v>
      </c>
      <c r="E120" s="80">
        <v>3902</v>
      </c>
      <c r="F120" s="80">
        <v>10452</v>
      </c>
      <c r="G120" s="80">
        <v>8288</v>
      </c>
      <c r="H120" s="80">
        <v>6690</v>
      </c>
      <c r="I120" s="80">
        <v>8062</v>
      </c>
      <c r="J120" s="80">
        <v>7372</v>
      </c>
      <c r="K120" s="80">
        <v>5772</v>
      </c>
      <c r="L120" s="80">
        <v>8289</v>
      </c>
      <c r="M120" s="80">
        <v>5824</v>
      </c>
      <c r="N120" s="80">
        <v>5083</v>
      </c>
      <c r="O120" s="81">
        <v>7473</v>
      </c>
      <c r="P120" s="147"/>
    </row>
    <row r="121" spans="1:16" s="145" customFormat="1" ht="18" customHeight="1">
      <c r="A121" s="149"/>
      <c r="B121" s="156" t="s">
        <v>169</v>
      </c>
      <c r="C121" s="152">
        <f t="shared" si="25"/>
        <v>534995</v>
      </c>
      <c r="D121" s="80">
        <v>86383</v>
      </c>
      <c r="E121" s="80">
        <v>26410</v>
      </c>
      <c r="F121" s="80">
        <v>48216</v>
      </c>
      <c r="G121" s="80">
        <v>45162</v>
      </c>
      <c r="H121" s="80">
        <v>29826</v>
      </c>
      <c r="I121" s="80">
        <v>44787</v>
      </c>
      <c r="J121" s="80">
        <v>34160</v>
      </c>
      <c r="K121" s="80">
        <v>49178</v>
      </c>
      <c r="L121" s="80">
        <v>45986</v>
      </c>
      <c r="M121" s="80">
        <v>51494</v>
      </c>
      <c r="N121" s="80">
        <v>32623</v>
      </c>
      <c r="O121" s="81">
        <v>40770</v>
      </c>
    </row>
    <row r="122" spans="1:16" s="145" customFormat="1" ht="18" customHeight="1">
      <c r="A122" s="154"/>
      <c r="B122" s="156" t="s">
        <v>170</v>
      </c>
      <c r="C122" s="152">
        <f t="shared" si="25"/>
        <v>162435</v>
      </c>
      <c r="D122" s="80">
        <v>13704</v>
      </c>
      <c r="E122" s="80">
        <v>10577</v>
      </c>
      <c r="F122" s="80">
        <v>13369</v>
      </c>
      <c r="G122" s="80">
        <v>21942</v>
      </c>
      <c r="H122" s="80">
        <v>25382</v>
      </c>
      <c r="I122" s="80">
        <v>8984</v>
      </c>
      <c r="J122" s="80">
        <v>11584</v>
      </c>
      <c r="K122" s="80">
        <v>9364</v>
      </c>
      <c r="L122" s="80">
        <v>16520</v>
      </c>
      <c r="M122" s="80">
        <v>11381</v>
      </c>
      <c r="N122" s="80">
        <v>8694</v>
      </c>
      <c r="O122" s="81">
        <v>10934</v>
      </c>
      <c r="P122" s="147"/>
    </row>
    <row r="123" spans="1:16" s="145" customFormat="1" ht="18" customHeight="1">
      <c r="A123" s="151"/>
      <c r="B123" s="156" t="s">
        <v>171</v>
      </c>
      <c r="C123" s="152">
        <f t="shared" si="25"/>
        <v>80180</v>
      </c>
      <c r="D123" s="80">
        <v>2868</v>
      </c>
      <c r="E123" s="80">
        <v>3757</v>
      </c>
      <c r="F123" s="80">
        <v>6231</v>
      </c>
      <c r="G123" s="80">
        <v>11506</v>
      </c>
      <c r="H123" s="80">
        <v>5467</v>
      </c>
      <c r="I123" s="80">
        <v>8079</v>
      </c>
      <c r="J123" s="80">
        <v>8567</v>
      </c>
      <c r="K123" s="80">
        <v>7611</v>
      </c>
      <c r="L123" s="80">
        <v>8490</v>
      </c>
      <c r="M123" s="80">
        <v>5591</v>
      </c>
      <c r="N123" s="80">
        <v>6854</v>
      </c>
      <c r="O123" s="81">
        <v>5159</v>
      </c>
      <c r="P123" s="147"/>
    </row>
    <row r="124" spans="1:16" s="145" customFormat="1" ht="18" customHeight="1">
      <c r="A124" s="151"/>
      <c r="B124" s="156" t="s">
        <v>172</v>
      </c>
      <c r="C124" s="152">
        <f t="shared" si="25"/>
        <v>76887</v>
      </c>
      <c r="D124" s="80">
        <v>17059</v>
      </c>
      <c r="E124" s="80">
        <v>4246</v>
      </c>
      <c r="F124" s="80">
        <v>4302</v>
      </c>
      <c r="G124" s="80">
        <v>10317</v>
      </c>
      <c r="H124" s="80">
        <v>4152</v>
      </c>
      <c r="I124" s="80">
        <v>1903</v>
      </c>
      <c r="J124" s="80">
        <v>8860</v>
      </c>
      <c r="K124" s="80">
        <v>6639</v>
      </c>
      <c r="L124" s="80">
        <v>3390</v>
      </c>
      <c r="M124" s="80">
        <v>4523</v>
      </c>
      <c r="N124" s="80">
        <v>7059</v>
      </c>
      <c r="O124" s="81">
        <v>4437</v>
      </c>
      <c r="P124" s="147"/>
    </row>
    <row r="125" spans="1:16" s="145" customFormat="1" ht="6.95" customHeight="1">
      <c r="A125" s="151"/>
      <c r="B125" s="157"/>
      <c r="C125" s="260"/>
      <c r="D125" s="78"/>
      <c r="E125" s="78"/>
      <c r="F125" s="78"/>
      <c r="G125" s="78"/>
      <c r="H125" s="78"/>
      <c r="I125" s="78"/>
      <c r="J125" s="78"/>
      <c r="K125" s="78"/>
      <c r="L125" s="78"/>
      <c r="M125" s="78"/>
      <c r="N125" s="78"/>
      <c r="O125" s="79"/>
      <c r="P125" s="147"/>
    </row>
    <row r="126" spans="1:16" s="145" customFormat="1" ht="18" customHeight="1">
      <c r="A126" s="151"/>
      <c r="B126" s="155" t="s">
        <v>65</v>
      </c>
      <c r="C126" s="259">
        <f t="shared" ref="C126:C131" si="27">D126+E126+F126+G126+H126+I126+J126+K126+L126+M126+N126+O126</f>
        <v>1839758</v>
      </c>
      <c r="D126" s="82">
        <f>SUM(D127:D131)</f>
        <v>127128</v>
      </c>
      <c r="E126" s="82">
        <f t="shared" ref="E126:O126" si="28">SUM(E127:E131)</f>
        <v>90968</v>
      </c>
      <c r="F126" s="82">
        <f t="shared" si="28"/>
        <v>123193</v>
      </c>
      <c r="G126" s="82">
        <f t="shared" si="28"/>
        <v>256254</v>
      </c>
      <c r="H126" s="82">
        <f t="shared" si="28"/>
        <v>156853</v>
      </c>
      <c r="I126" s="82">
        <f t="shared" si="28"/>
        <v>157783</v>
      </c>
      <c r="J126" s="82">
        <f t="shared" si="28"/>
        <v>189115</v>
      </c>
      <c r="K126" s="82">
        <f t="shared" si="28"/>
        <v>120781</v>
      </c>
      <c r="L126" s="82">
        <f t="shared" si="28"/>
        <v>150378</v>
      </c>
      <c r="M126" s="82">
        <f t="shared" si="28"/>
        <v>180085</v>
      </c>
      <c r="N126" s="82">
        <f t="shared" si="28"/>
        <v>121866</v>
      </c>
      <c r="O126" s="85">
        <f t="shared" si="28"/>
        <v>165354</v>
      </c>
      <c r="P126" s="147"/>
    </row>
    <row r="127" spans="1:16" s="145" customFormat="1" ht="18" customHeight="1">
      <c r="A127" s="151"/>
      <c r="B127" s="156" t="s">
        <v>173</v>
      </c>
      <c r="C127" s="152">
        <f t="shared" si="27"/>
        <v>289063</v>
      </c>
      <c r="D127" s="80">
        <v>13817</v>
      </c>
      <c r="E127" s="80">
        <v>9696</v>
      </c>
      <c r="F127" s="80">
        <v>8847</v>
      </c>
      <c r="G127" s="80">
        <v>24393</v>
      </c>
      <c r="H127" s="80">
        <v>33735</v>
      </c>
      <c r="I127" s="80">
        <v>38867</v>
      </c>
      <c r="J127" s="80">
        <v>29470</v>
      </c>
      <c r="K127" s="80">
        <v>12163</v>
      </c>
      <c r="L127" s="80">
        <v>30531</v>
      </c>
      <c r="M127" s="80">
        <v>9630</v>
      </c>
      <c r="N127" s="80">
        <v>16902</v>
      </c>
      <c r="O127" s="81">
        <v>61012</v>
      </c>
      <c r="P127" s="147"/>
    </row>
    <row r="128" spans="1:16" s="145" customFormat="1" ht="18" customHeight="1">
      <c r="A128" s="149"/>
      <c r="B128" s="156" t="s">
        <v>174</v>
      </c>
      <c r="C128" s="152">
        <f t="shared" si="27"/>
        <v>153166</v>
      </c>
      <c r="D128" s="80">
        <v>13739</v>
      </c>
      <c r="E128" s="80">
        <v>5344</v>
      </c>
      <c r="F128" s="80">
        <v>15795</v>
      </c>
      <c r="G128" s="80">
        <v>15325</v>
      </c>
      <c r="H128" s="80">
        <v>19510</v>
      </c>
      <c r="I128" s="80">
        <v>15094</v>
      </c>
      <c r="J128" s="80">
        <v>13910</v>
      </c>
      <c r="K128" s="80">
        <v>11080</v>
      </c>
      <c r="L128" s="80">
        <v>13484</v>
      </c>
      <c r="M128" s="80">
        <v>9408</v>
      </c>
      <c r="N128" s="80">
        <v>11189</v>
      </c>
      <c r="O128" s="81">
        <v>9288</v>
      </c>
    </row>
    <row r="129" spans="1:16" s="145" customFormat="1" ht="18" customHeight="1">
      <c r="A129" s="154"/>
      <c r="B129" s="156" t="s">
        <v>175</v>
      </c>
      <c r="C129" s="152">
        <f t="shared" si="27"/>
        <v>68469</v>
      </c>
      <c r="D129" s="80">
        <v>3357</v>
      </c>
      <c r="E129" s="80">
        <v>3566</v>
      </c>
      <c r="F129" s="80">
        <v>2715</v>
      </c>
      <c r="G129" s="80">
        <v>18182</v>
      </c>
      <c r="H129" s="80">
        <v>3568</v>
      </c>
      <c r="I129" s="80">
        <v>6421</v>
      </c>
      <c r="J129" s="80">
        <v>4929</v>
      </c>
      <c r="K129" s="80">
        <v>3447</v>
      </c>
      <c r="L129" s="80">
        <v>5667</v>
      </c>
      <c r="M129" s="80">
        <v>8345</v>
      </c>
      <c r="N129" s="80">
        <v>2608</v>
      </c>
      <c r="O129" s="81">
        <v>5664</v>
      </c>
      <c r="P129" s="147"/>
    </row>
    <row r="130" spans="1:16" s="145" customFormat="1" ht="18" customHeight="1">
      <c r="A130" s="151"/>
      <c r="B130" s="156" t="s">
        <v>176</v>
      </c>
      <c r="C130" s="152">
        <f t="shared" si="27"/>
        <v>1118093</v>
      </c>
      <c r="D130" s="80">
        <v>83725</v>
      </c>
      <c r="E130" s="80">
        <v>56492</v>
      </c>
      <c r="F130" s="80">
        <v>75150</v>
      </c>
      <c r="G130" s="80">
        <v>172650</v>
      </c>
      <c r="H130" s="80">
        <v>85667</v>
      </c>
      <c r="I130" s="80">
        <v>74860</v>
      </c>
      <c r="J130" s="80">
        <v>116127</v>
      </c>
      <c r="K130" s="80">
        <v>78641</v>
      </c>
      <c r="L130" s="80">
        <v>80922</v>
      </c>
      <c r="M130" s="80">
        <v>139567</v>
      </c>
      <c r="N130" s="80">
        <v>78937</v>
      </c>
      <c r="O130" s="81">
        <v>75355</v>
      </c>
      <c r="P130" s="147"/>
    </row>
    <row r="131" spans="1:16" s="145" customFormat="1" ht="18" customHeight="1">
      <c r="A131" s="151"/>
      <c r="B131" s="156" t="s">
        <v>177</v>
      </c>
      <c r="C131" s="152">
        <f t="shared" si="27"/>
        <v>210967</v>
      </c>
      <c r="D131" s="80">
        <v>12490</v>
      </c>
      <c r="E131" s="80">
        <v>15870</v>
      </c>
      <c r="F131" s="80">
        <v>20686</v>
      </c>
      <c r="G131" s="80">
        <v>25704</v>
      </c>
      <c r="H131" s="80">
        <v>14373</v>
      </c>
      <c r="I131" s="80">
        <v>22541</v>
      </c>
      <c r="J131" s="80">
        <v>24679</v>
      </c>
      <c r="K131" s="80">
        <v>15450</v>
      </c>
      <c r="L131" s="80">
        <v>19774</v>
      </c>
      <c r="M131" s="80">
        <v>13135</v>
      </c>
      <c r="N131" s="80">
        <v>12230</v>
      </c>
      <c r="O131" s="81">
        <v>14035</v>
      </c>
      <c r="P131" s="147"/>
    </row>
    <row r="132" spans="1:16" s="145" customFormat="1" ht="6.95" customHeight="1">
      <c r="A132" s="151"/>
      <c r="B132" s="157"/>
      <c r="C132" s="260"/>
      <c r="D132" s="78"/>
      <c r="E132" s="78"/>
      <c r="F132" s="78"/>
      <c r="G132" s="78"/>
      <c r="H132" s="78"/>
      <c r="I132" s="78"/>
      <c r="J132" s="78"/>
      <c r="K132" s="78"/>
      <c r="L132" s="78"/>
      <c r="M132" s="78"/>
      <c r="N132" s="78"/>
      <c r="O132" s="79"/>
      <c r="P132" s="147"/>
    </row>
    <row r="133" spans="1:16" s="145" customFormat="1" ht="18" customHeight="1">
      <c r="A133" s="151"/>
      <c r="B133" s="155" t="s">
        <v>66</v>
      </c>
      <c r="C133" s="259">
        <f t="shared" ref="C133:C137" si="29">D133+E133+F133+G133+H133+I133+J133+K133+L133+M133+N133+O133</f>
        <v>1324908</v>
      </c>
      <c r="D133" s="82">
        <f>SUM(D134:D137)</f>
        <v>92487</v>
      </c>
      <c r="E133" s="82">
        <f t="shared" ref="E133:O133" si="30">SUM(E134:E137)</f>
        <v>70678</v>
      </c>
      <c r="F133" s="82">
        <f t="shared" si="30"/>
        <v>105895</v>
      </c>
      <c r="G133" s="82">
        <f t="shared" si="30"/>
        <v>180099</v>
      </c>
      <c r="H133" s="82">
        <f t="shared" si="30"/>
        <v>115704</v>
      </c>
      <c r="I133" s="82">
        <f t="shared" si="30"/>
        <v>95436</v>
      </c>
      <c r="J133" s="82">
        <f t="shared" si="30"/>
        <v>92555</v>
      </c>
      <c r="K133" s="82">
        <f t="shared" si="30"/>
        <v>98862</v>
      </c>
      <c r="L133" s="82">
        <f t="shared" si="30"/>
        <v>112704</v>
      </c>
      <c r="M133" s="82">
        <f t="shared" si="30"/>
        <v>127570</v>
      </c>
      <c r="N133" s="82">
        <f t="shared" si="30"/>
        <v>123939</v>
      </c>
      <c r="O133" s="85">
        <f t="shared" si="30"/>
        <v>108979</v>
      </c>
      <c r="P133" s="147"/>
    </row>
    <row r="134" spans="1:16" s="145" customFormat="1" ht="18" customHeight="1">
      <c r="A134" s="149"/>
      <c r="B134" s="156" t="s">
        <v>178</v>
      </c>
      <c r="C134" s="152">
        <f t="shared" si="29"/>
        <v>109709</v>
      </c>
      <c r="D134" s="80">
        <v>13777</v>
      </c>
      <c r="E134" s="80">
        <v>4698</v>
      </c>
      <c r="F134" s="80">
        <v>6225</v>
      </c>
      <c r="G134" s="80">
        <v>7827</v>
      </c>
      <c r="H134" s="80">
        <v>4688</v>
      </c>
      <c r="I134" s="80">
        <v>8683</v>
      </c>
      <c r="J134" s="80">
        <v>7938</v>
      </c>
      <c r="K134" s="80">
        <v>12147</v>
      </c>
      <c r="L134" s="80">
        <v>10943</v>
      </c>
      <c r="M134" s="80">
        <v>7009</v>
      </c>
      <c r="N134" s="80">
        <v>11846</v>
      </c>
      <c r="O134" s="81">
        <v>13928</v>
      </c>
    </row>
    <row r="135" spans="1:16" s="145" customFormat="1" ht="18" customHeight="1">
      <c r="A135" s="154"/>
      <c r="B135" s="156" t="s">
        <v>179</v>
      </c>
      <c r="C135" s="152">
        <f t="shared" si="29"/>
        <v>756604</v>
      </c>
      <c r="D135" s="80">
        <v>47170</v>
      </c>
      <c r="E135" s="80">
        <v>35671</v>
      </c>
      <c r="F135" s="80">
        <v>55054</v>
      </c>
      <c r="G135" s="80">
        <v>107645</v>
      </c>
      <c r="H135" s="80">
        <v>75619</v>
      </c>
      <c r="I135" s="80">
        <v>53048</v>
      </c>
      <c r="J135" s="80">
        <v>52720</v>
      </c>
      <c r="K135" s="80">
        <v>55648</v>
      </c>
      <c r="L135" s="80">
        <v>68754</v>
      </c>
      <c r="M135" s="80">
        <v>81271</v>
      </c>
      <c r="N135" s="80">
        <v>70076</v>
      </c>
      <c r="O135" s="81">
        <v>53928</v>
      </c>
      <c r="P135" s="147"/>
    </row>
    <row r="136" spans="1:16" s="145" customFormat="1" ht="18" customHeight="1">
      <c r="A136" s="151"/>
      <c r="B136" s="156" t="s">
        <v>180</v>
      </c>
      <c r="C136" s="152">
        <f t="shared" si="29"/>
        <v>189455</v>
      </c>
      <c r="D136" s="80">
        <v>13178</v>
      </c>
      <c r="E136" s="80">
        <v>17743</v>
      </c>
      <c r="F136" s="80">
        <v>13447</v>
      </c>
      <c r="G136" s="80">
        <v>17874</v>
      </c>
      <c r="H136" s="80">
        <v>20091</v>
      </c>
      <c r="I136" s="80">
        <v>11430</v>
      </c>
      <c r="J136" s="80">
        <v>10474</v>
      </c>
      <c r="K136" s="80">
        <v>14206</v>
      </c>
      <c r="L136" s="80">
        <v>13051</v>
      </c>
      <c r="M136" s="80">
        <v>19240</v>
      </c>
      <c r="N136" s="80">
        <v>18028</v>
      </c>
      <c r="O136" s="81">
        <v>20693</v>
      </c>
      <c r="P136" s="147"/>
    </row>
    <row r="137" spans="1:16" s="145" customFormat="1" ht="18" customHeight="1" thickBot="1">
      <c r="A137" s="151"/>
      <c r="B137" s="159" t="s">
        <v>181</v>
      </c>
      <c r="C137" s="160">
        <f t="shared" si="29"/>
        <v>269140</v>
      </c>
      <c r="D137" s="83">
        <v>18362</v>
      </c>
      <c r="E137" s="83">
        <v>12566</v>
      </c>
      <c r="F137" s="83">
        <v>31169</v>
      </c>
      <c r="G137" s="83">
        <v>46753</v>
      </c>
      <c r="H137" s="83">
        <v>15306</v>
      </c>
      <c r="I137" s="83">
        <v>22275</v>
      </c>
      <c r="J137" s="83">
        <v>21423</v>
      </c>
      <c r="K137" s="83">
        <v>16861</v>
      </c>
      <c r="L137" s="83">
        <v>19956</v>
      </c>
      <c r="M137" s="83">
        <v>20050</v>
      </c>
      <c r="N137" s="83">
        <v>23989</v>
      </c>
      <c r="O137" s="84">
        <v>20430</v>
      </c>
      <c r="P137" s="147"/>
    </row>
    <row r="138" spans="1:16" s="145" customFormat="1" ht="6.95" customHeight="1">
      <c r="A138" s="151"/>
      <c r="B138" s="185"/>
      <c r="C138" s="261"/>
      <c r="D138" s="181"/>
      <c r="E138" s="181"/>
      <c r="F138" s="181"/>
      <c r="G138" s="181"/>
      <c r="H138" s="181"/>
      <c r="I138" s="181"/>
      <c r="J138" s="181"/>
      <c r="K138" s="181"/>
      <c r="L138" s="181"/>
      <c r="M138" s="181"/>
      <c r="N138" s="181"/>
      <c r="O138" s="182"/>
      <c r="P138" s="147"/>
    </row>
    <row r="139" spans="1:16" s="145" customFormat="1" ht="18" customHeight="1">
      <c r="A139" s="151"/>
      <c r="B139" s="155" t="s">
        <v>67</v>
      </c>
      <c r="C139" s="259">
        <f t="shared" ref="C139:C144" si="31">D139+E139+F139+G139+H139+I139+J139+K139+L139+M139+N139+O139</f>
        <v>4493416</v>
      </c>
      <c r="D139" s="82">
        <f>SUM(D140:D144)</f>
        <v>294489</v>
      </c>
      <c r="E139" s="82">
        <f t="shared" ref="E139:O139" si="32">SUM(E140:E144)</f>
        <v>305176</v>
      </c>
      <c r="F139" s="82">
        <f t="shared" si="32"/>
        <v>323545</v>
      </c>
      <c r="G139" s="82">
        <f t="shared" si="32"/>
        <v>550905</v>
      </c>
      <c r="H139" s="82">
        <f t="shared" si="32"/>
        <v>375374</v>
      </c>
      <c r="I139" s="82">
        <f t="shared" si="32"/>
        <v>310613</v>
      </c>
      <c r="J139" s="82">
        <f t="shared" si="32"/>
        <v>380541</v>
      </c>
      <c r="K139" s="82">
        <f t="shared" si="32"/>
        <v>364971</v>
      </c>
      <c r="L139" s="82">
        <f t="shared" si="32"/>
        <v>451196</v>
      </c>
      <c r="M139" s="82">
        <f t="shared" si="32"/>
        <v>343016</v>
      </c>
      <c r="N139" s="82">
        <f t="shared" si="32"/>
        <v>428260</v>
      </c>
      <c r="O139" s="85">
        <f t="shared" si="32"/>
        <v>365330</v>
      </c>
      <c r="P139" s="147"/>
    </row>
    <row r="140" spans="1:16" s="145" customFormat="1" ht="18" customHeight="1">
      <c r="A140" s="151"/>
      <c r="B140" s="156" t="s">
        <v>182</v>
      </c>
      <c r="C140" s="152">
        <f t="shared" si="31"/>
        <v>1431445</v>
      </c>
      <c r="D140" s="80">
        <v>95531</v>
      </c>
      <c r="E140" s="80">
        <v>106546</v>
      </c>
      <c r="F140" s="80">
        <v>98277</v>
      </c>
      <c r="G140" s="80">
        <v>178025</v>
      </c>
      <c r="H140" s="80">
        <v>132783</v>
      </c>
      <c r="I140" s="80">
        <v>103883</v>
      </c>
      <c r="J140" s="80">
        <v>120291</v>
      </c>
      <c r="K140" s="80">
        <v>122064</v>
      </c>
      <c r="L140" s="80">
        <v>118912</v>
      </c>
      <c r="M140" s="80">
        <v>107609</v>
      </c>
      <c r="N140" s="80">
        <v>119305</v>
      </c>
      <c r="O140" s="81">
        <v>128219</v>
      </c>
      <c r="P140" s="147"/>
    </row>
    <row r="141" spans="1:16" s="145" customFormat="1" ht="18" customHeight="1">
      <c r="A141" s="149"/>
      <c r="B141" s="156" t="s">
        <v>183</v>
      </c>
      <c r="C141" s="152">
        <f t="shared" si="31"/>
        <v>1599261</v>
      </c>
      <c r="D141" s="80">
        <v>107113</v>
      </c>
      <c r="E141" s="80">
        <v>108751</v>
      </c>
      <c r="F141" s="80">
        <v>134066</v>
      </c>
      <c r="G141" s="80">
        <v>226644</v>
      </c>
      <c r="H141" s="80">
        <v>144423</v>
      </c>
      <c r="I141" s="80">
        <v>96485</v>
      </c>
      <c r="J141" s="80">
        <v>130056</v>
      </c>
      <c r="K141" s="80">
        <v>90014</v>
      </c>
      <c r="L141" s="80">
        <v>196232</v>
      </c>
      <c r="M141" s="80">
        <v>104405</v>
      </c>
      <c r="N141" s="80">
        <v>146820</v>
      </c>
      <c r="O141" s="81">
        <v>114252</v>
      </c>
    </row>
    <row r="142" spans="1:16" s="145" customFormat="1" ht="18" customHeight="1">
      <c r="A142" s="154"/>
      <c r="B142" s="156" t="s">
        <v>184</v>
      </c>
      <c r="C142" s="152">
        <f t="shared" si="31"/>
        <v>546308</v>
      </c>
      <c r="D142" s="80">
        <v>30147</v>
      </c>
      <c r="E142" s="80">
        <v>30591</v>
      </c>
      <c r="F142" s="80">
        <v>41979</v>
      </c>
      <c r="G142" s="80">
        <v>47943</v>
      </c>
      <c r="H142" s="80">
        <v>29109</v>
      </c>
      <c r="I142" s="80">
        <v>47841</v>
      </c>
      <c r="J142" s="80">
        <v>46992</v>
      </c>
      <c r="K142" s="80">
        <v>71791</v>
      </c>
      <c r="L142" s="80">
        <v>52786</v>
      </c>
      <c r="M142" s="80">
        <v>39185</v>
      </c>
      <c r="N142" s="80">
        <v>49940</v>
      </c>
      <c r="O142" s="81">
        <v>58004</v>
      </c>
      <c r="P142" s="147"/>
    </row>
    <row r="143" spans="1:16" s="145" customFormat="1" ht="18" customHeight="1">
      <c r="A143" s="151"/>
      <c r="B143" s="156" t="s">
        <v>185</v>
      </c>
      <c r="C143" s="152">
        <f t="shared" si="31"/>
        <v>567831</v>
      </c>
      <c r="D143" s="80">
        <v>41108</v>
      </c>
      <c r="E143" s="80">
        <v>35737</v>
      </c>
      <c r="F143" s="80">
        <v>30526</v>
      </c>
      <c r="G143" s="80">
        <v>66543</v>
      </c>
      <c r="H143" s="80">
        <v>42467</v>
      </c>
      <c r="I143" s="80">
        <v>37068</v>
      </c>
      <c r="J143" s="80">
        <v>54646</v>
      </c>
      <c r="K143" s="80">
        <v>42023</v>
      </c>
      <c r="L143" s="80">
        <v>50404</v>
      </c>
      <c r="M143" s="80">
        <v>54512</v>
      </c>
      <c r="N143" s="80">
        <v>71590</v>
      </c>
      <c r="O143" s="81">
        <v>41207</v>
      </c>
      <c r="P143" s="147"/>
    </row>
    <row r="144" spans="1:16" s="145" customFormat="1" ht="18" customHeight="1">
      <c r="A144" s="151"/>
      <c r="B144" s="156" t="s">
        <v>186</v>
      </c>
      <c r="C144" s="152">
        <f t="shared" si="31"/>
        <v>348571</v>
      </c>
      <c r="D144" s="80">
        <v>20590</v>
      </c>
      <c r="E144" s="80">
        <v>23551</v>
      </c>
      <c r="F144" s="80">
        <v>18697</v>
      </c>
      <c r="G144" s="80">
        <v>31750</v>
      </c>
      <c r="H144" s="80">
        <v>26592</v>
      </c>
      <c r="I144" s="80">
        <v>25336</v>
      </c>
      <c r="J144" s="80">
        <v>28556</v>
      </c>
      <c r="K144" s="80">
        <v>39079</v>
      </c>
      <c r="L144" s="80">
        <v>32862</v>
      </c>
      <c r="M144" s="80">
        <v>37305</v>
      </c>
      <c r="N144" s="80">
        <v>40605</v>
      </c>
      <c r="O144" s="81">
        <v>23648</v>
      </c>
      <c r="P144" s="147"/>
    </row>
    <row r="145" spans="1:16" s="145" customFormat="1" ht="6.95" customHeight="1">
      <c r="A145" s="151"/>
      <c r="B145" s="157"/>
      <c r="C145" s="260"/>
      <c r="D145" s="78"/>
      <c r="E145" s="78"/>
      <c r="F145" s="78"/>
      <c r="G145" s="78"/>
      <c r="H145" s="78"/>
      <c r="I145" s="78"/>
      <c r="J145" s="78"/>
      <c r="K145" s="78"/>
      <c r="L145" s="78"/>
      <c r="M145" s="78"/>
      <c r="N145" s="78"/>
      <c r="O145" s="79"/>
      <c r="P145" s="147"/>
    </row>
    <row r="146" spans="1:16" s="145" customFormat="1" ht="18" customHeight="1">
      <c r="A146" s="151"/>
      <c r="B146" s="155" t="s">
        <v>68</v>
      </c>
      <c r="C146" s="259">
        <f t="shared" ref="C146:C152" si="33">D146+E146+F146+G146+H146+I146+J146+K146+L146+M146+N146+O146</f>
        <v>1233453</v>
      </c>
      <c r="D146" s="82">
        <f>SUM(D147:D152)</f>
        <v>63245</v>
      </c>
      <c r="E146" s="82">
        <f t="shared" ref="E146:O146" si="34">SUM(E147:E152)</f>
        <v>75977</v>
      </c>
      <c r="F146" s="82">
        <f t="shared" si="34"/>
        <v>91217</v>
      </c>
      <c r="G146" s="82">
        <f t="shared" si="34"/>
        <v>105592</v>
      </c>
      <c r="H146" s="82">
        <f t="shared" si="34"/>
        <v>96754</v>
      </c>
      <c r="I146" s="82">
        <f t="shared" si="34"/>
        <v>133888</v>
      </c>
      <c r="J146" s="82">
        <f t="shared" si="34"/>
        <v>92699</v>
      </c>
      <c r="K146" s="82">
        <f t="shared" si="34"/>
        <v>106252</v>
      </c>
      <c r="L146" s="82">
        <f t="shared" si="34"/>
        <v>134386</v>
      </c>
      <c r="M146" s="82">
        <f t="shared" si="34"/>
        <v>104988</v>
      </c>
      <c r="N146" s="82">
        <f t="shared" si="34"/>
        <v>89352</v>
      </c>
      <c r="O146" s="85">
        <f t="shared" si="34"/>
        <v>139103</v>
      </c>
      <c r="P146" s="147"/>
    </row>
    <row r="147" spans="1:16" s="145" customFormat="1" ht="18" customHeight="1">
      <c r="A147" s="151"/>
      <c r="B147" s="156" t="s">
        <v>187</v>
      </c>
      <c r="C147" s="152">
        <f t="shared" si="33"/>
        <v>127599</v>
      </c>
      <c r="D147" s="80">
        <v>5095</v>
      </c>
      <c r="E147" s="80">
        <v>4935</v>
      </c>
      <c r="F147" s="80">
        <v>7734</v>
      </c>
      <c r="G147" s="80">
        <v>6577</v>
      </c>
      <c r="H147" s="80">
        <v>6768</v>
      </c>
      <c r="I147" s="80">
        <v>10890</v>
      </c>
      <c r="J147" s="80">
        <v>5914</v>
      </c>
      <c r="K147" s="80">
        <v>7640</v>
      </c>
      <c r="L147" s="80">
        <v>54842</v>
      </c>
      <c r="M147" s="80">
        <v>4356</v>
      </c>
      <c r="N147" s="80">
        <v>3662</v>
      </c>
      <c r="O147" s="81">
        <v>9186</v>
      </c>
      <c r="P147" s="147"/>
    </row>
    <row r="148" spans="1:16" s="145" customFormat="1" ht="18" customHeight="1">
      <c r="A148" s="151"/>
      <c r="B148" s="156" t="s">
        <v>188</v>
      </c>
      <c r="C148" s="152">
        <f t="shared" si="33"/>
        <v>65916</v>
      </c>
      <c r="D148" s="80">
        <v>3265</v>
      </c>
      <c r="E148" s="80">
        <v>2494</v>
      </c>
      <c r="F148" s="80">
        <v>3665</v>
      </c>
      <c r="G148" s="80">
        <v>3785</v>
      </c>
      <c r="H148" s="80">
        <v>8622</v>
      </c>
      <c r="I148" s="80">
        <v>6873</v>
      </c>
      <c r="J148" s="80">
        <v>3973</v>
      </c>
      <c r="K148" s="80">
        <v>12409</v>
      </c>
      <c r="L148" s="80">
        <v>5594</v>
      </c>
      <c r="M148" s="80">
        <v>2288</v>
      </c>
      <c r="N148" s="80">
        <v>7297</v>
      </c>
      <c r="O148" s="81">
        <v>5651</v>
      </c>
      <c r="P148" s="147"/>
    </row>
    <row r="149" spans="1:16" s="145" customFormat="1" ht="18" customHeight="1">
      <c r="A149" s="149"/>
      <c r="B149" s="156" t="s">
        <v>189</v>
      </c>
      <c r="C149" s="152">
        <f t="shared" si="33"/>
        <v>99375</v>
      </c>
      <c r="D149" s="80">
        <v>8130</v>
      </c>
      <c r="E149" s="80">
        <v>10269</v>
      </c>
      <c r="F149" s="80">
        <v>10567</v>
      </c>
      <c r="G149" s="80">
        <v>10116</v>
      </c>
      <c r="H149" s="80">
        <v>7202</v>
      </c>
      <c r="I149" s="80">
        <v>11279</v>
      </c>
      <c r="J149" s="80">
        <v>11132</v>
      </c>
      <c r="K149" s="80">
        <v>6700</v>
      </c>
      <c r="L149" s="80">
        <v>5573</v>
      </c>
      <c r="M149" s="80">
        <v>5634</v>
      </c>
      <c r="N149" s="80">
        <v>5191</v>
      </c>
      <c r="O149" s="81">
        <v>7582</v>
      </c>
    </row>
    <row r="150" spans="1:16" s="145" customFormat="1" ht="18" customHeight="1">
      <c r="A150" s="154"/>
      <c r="B150" s="156" t="s">
        <v>190</v>
      </c>
      <c r="C150" s="152">
        <f t="shared" si="33"/>
        <v>471504</v>
      </c>
      <c r="D150" s="80">
        <v>17621</v>
      </c>
      <c r="E150" s="80">
        <v>29693</v>
      </c>
      <c r="F150" s="80">
        <v>41050</v>
      </c>
      <c r="G150" s="80">
        <v>35289</v>
      </c>
      <c r="H150" s="80">
        <v>35084</v>
      </c>
      <c r="I150" s="80">
        <v>52909</v>
      </c>
      <c r="J150" s="80">
        <v>38363</v>
      </c>
      <c r="K150" s="80">
        <v>26668</v>
      </c>
      <c r="L150" s="80">
        <v>33204</v>
      </c>
      <c r="M150" s="80">
        <v>51855</v>
      </c>
      <c r="N150" s="80">
        <v>40220</v>
      </c>
      <c r="O150" s="81">
        <v>69548</v>
      </c>
      <c r="P150" s="147"/>
    </row>
    <row r="151" spans="1:16" s="145" customFormat="1" ht="18" customHeight="1">
      <c r="A151" s="151"/>
      <c r="B151" s="156" t="s">
        <v>191</v>
      </c>
      <c r="C151" s="152">
        <f t="shared" si="33"/>
        <v>386669</v>
      </c>
      <c r="D151" s="80">
        <v>25878</v>
      </c>
      <c r="E151" s="80">
        <v>24781</v>
      </c>
      <c r="F151" s="80">
        <v>20129</v>
      </c>
      <c r="G151" s="80">
        <v>41841</v>
      </c>
      <c r="H151" s="80">
        <v>27762</v>
      </c>
      <c r="I151" s="80">
        <v>45863</v>
      </c>
      <c r="J151" s="80">
        <v>26733</v>
      </c>
      <c r="K151" s="80">
        <v>48138</v>
      </c>
      <c r="L151" s="80">
        <v>28943</v>
      </c>
      <c r="M151" s="80">
        <v>32662</v>
      </c>
      <c r="N151" s="80">
        <v>26127</v>
      </c>
      <c r="O151" s="81">
        <v>37812</v>
      </c>
      <c r="P151" s="147"/>
    </row>
    <row r="152" spans="1:16" s="145" customFormat="1" ht="18" customHeight="1">
      <c r="A152" s="151"/>
      <c r="B152" s="156" t="s">
        <v>192</v>
      </c>
      <c r="C152" s="152">
        <f t="shared" si="33"/>
        <v>82390</v>
      </c>
      <c r="D152" s="80">
        <v>3256</v>
      </c>
      <c r="E152" s="80">
        <v>3805</v>
      </c>
      <c r="F152" s="80">
        <v>8072</v>
      </c>
      <c r="G152" s="80">
        <v>7984</v>
      </c>
      <c r="H152" s="80">
        <v>11316</v>
      </c>
      <c r="I152" s="80">
        <v>6074</v>
      </c>
      <c r="J152" s="80">
        <v>6584</v>
      </c>
      <c r="K152" s="80">
        <v>4697</v>
      </c>
      <c r="L152" s="80">
        <v>6230</v>
      </c>
      <c r="M152" s="80">
        <v>8193</v>
      </c>
      <c r="N152" s="80">
        <v>6855</v>
      </c>
      <c r="O152" s="81">
        <v>9324</v>
      </c>
      <c r="P152" s="147"/>
    </row>
    <row r="153" spans="1:16" s="145" customFormat="1" ht="6.95" customHeight="1">
      <c r="A153" s="151"/>
      <c r="B153" s="157"/>
      <c r="C153" s="260"/>
      <c r="D153" s="78"/>
      <c r="E153" s="78"/>
      <c r="F153" s="78"/>
      <c r="G153" s="78"/>
      <c r="H153" s="78"/>
      <c r="I153" s="78"/>
      <c r="J153" s="78"/>
      <c r="K153" s="78"/>
      <c r="L153" s="78"/>
      <c r="M153" s="78"/>
      <c r="N153" s="78"/>
      <c r="O153" s="79"/>
      <c r="P153" s="147"/>
    </row>
    <row r="154" spans="1:16" s="145" customFormat="1" ht="18" customHeight="1">
      <c r="A154" s="151"/>
      <c r="B154" s="155" t="s">
        <v>69</v>
      </c>
      <c r="C154" s="259">
        <f t="shared" ref="C154:C161" si="35">D154+E154+F154+G154+H154+I154+J154+K154+L154+M154+N154+O154</f>
        <v>879176</v>
      </c>
      <c r="D154" s="82">
        <f>SUM(D155:D161)</f>
        <v>61674</v>
      </c>
      <c r="E154" s="82">
        <f t="shared" ref="E154:O154" si="36">SUM(E155:E161)</f>
        <v>42865</v>
      </c>
      <c r="F154" s="82">
        <f t="shared" si="36"/>
        <v>64353</v>
      </c>
      <c r="G154" s="82">
        <f t="shared" si="36"/>
        <v>99639</v>
      </c>
      <c r="H154" s="82">
        <f t="shared" si="36"/>
        <v>59419</v>
      </c>
      <c r="I154" s="82">
        <f t="shared" si="36"/>
        <v>61942</v>
      </c>
      <c r="J154" s="82">
        <f t="shared" si="36"/>
        <v>80550</v>
      </c>
      <c r="K154" s="82">
        <f t="shared" si="36"/>
        <v>89953</v>
      </c>
      <c r="L154" s="82">
        <f t="shared" si="36"/>
        <v>73813</v>
      </c>
      <c r="M154" s="82">
        <f t="shared" si="36"/>
        <v>61029</v>
      </c>
      <c r="N154" s="82">
        <f t="shared" si="36"/>
        <v>64492</v>
      </c>
      <c r="O154" s="85">
        <f t="shared" si="36"/>
        <v>119447</v>
      </c>
      <c r="P154" s="147"/>
    </row>
    <row r="155" spans="1:16" s="145" customFormat="1" ht="18" customHeight="1">
      <c r="A155" s="151"/>
      <c r="B155" s="156" t="s">
        <v>193</v>
      </c>
      <c r="C155" s="152">
        <f t="shared" si="35"/>
        <v>164187</v>
      </c>
      <c r="D155" s="80">
        <v>17171</v>
      </c>
      <c r="E155" s="80">
        <v>12963</v>
      </c>
      <c r="F155" s="80">
        <v>11619</v>
      </c>
      <c r="G155" s="80">
        <v>13621</v>
      </c>
      <c r="H155" s="80">
        <v>16455</v>
      </c>
      <c r="I155" s="80">
        <v>11899</v>
      </c>
      <c r="J155" s="80">
        <v>21335</v>
      </c>
      <c r="K155" s="80">
        <v>13068</v>
      </c>
      <c r="L155" s="80">
        <v>10522</v>
      </c>
      <c r="M155" s="80">
        <v>11057</v>
      </c>
      <c r="N155" s="80">
        <v>10650</v>
      </c>
      <c r="O155" s="81">
        <v>13827</v>
      </c>
      <c r="P155" s="147"/>
    </row>
    <row r="156" spans="1:16" s="145" customFormat="1" ht="18" customHeight="1">
      <c r="A156" s="151"/>
      <c r="B156" s="156" t="s">
        <v>194</v>
      </c>
      <c r="C156" s="152">
        <f t="shared" si="35"/>
        <v>302445</v>
      </c>
      <c r="D156" s="80">
        <v>19938</v>
      </c>
      <c r="E156" s="80">
        <v>8187</v>
      </c>
      <c r="F156" s="80">
        <v>17254</v>
      </c>
      <c r="G156" s="80">
        <v>52731</v>
      </c>
      <c r="H156" s="80">
        <v>17307</v>
      </c>
      <c r="I156" s="80">
        <v>20168</v>
      </c>
      <c r="J156" s="80">
        <v>22875</v>
      </c>
      <c r="K156" s="80">
        <v>25630</v>
      </c>
      <c r="L156" s="80">
        <v>16317</v>
      </c>
      <c r="M156" s="80">
        <v>17371</v>
      </c>
      <c r="N156" s="80">
        <v>23105</v>
      </c>
      <c r="O156" s="81">
        <v>61562</v>
      </c>
      <c r="P156" s="147"/>
    </row>
    <row r="157" spans="1:16" s="145" customFormat="1" ht="18" customHeight="1">
      <c r="A157" s="151"/>
      <c r="B157" s="156" t="s">
        <v>195</v>
      </c>
      <c r="C157" s="152">
        <f t="shared" si="35"/>
        <v>330284</v>
      </c>
      <c r="D157" s="80">
        <v>18108</v>
      </c>
      <c r="E157" s="80">
        <v>15486</v>
      </c>
      <c r="F157" s="80">
        <v>29041</v>
      </c>
      <c r="G157" s="80">
        <v>24279</v>
      </c>
      <c r="H157" s="80">
        <v>16508</v>
      </c>
      <c r="I157" s="80">
        <v>22062</v>
      </c>
      <c r="J157" s="80">
        <v>28263</v>
      </c>
      <c r="K157" s="80">
        <v>45155</v>
      </c>
      <c r="L157" s="80">
        <v>39049</v>
      </c>
      <c r="M157" s="80">
        <v>29360</v>
      </c>
      <c r="N157" s="80">
        <v>22741</v>
      </c>
      <c r="O157" s="81">
        <v>40232</v>
      </c>
      <c r="P157" s="147"/>
    </row>
    <row r="158" spans="1:16" s="145" customFormat="1" ht="18" customHeight="1">
      <c r="A158" s="149"/>
      <c r="B158" s="156" t="s">
        <v>196</v>
      </c>
      <c r="C158" s="152">
        <f t="shared" si="35"/>
        <v>61668</v>
      </c>
      <c r="D158" s="80">
        <v>4721</v>
      </c>
      <c r="E158" s="80">
        <v>4442</v>
      </c>
      <c r="F158" s="80">
        <v>5449</v>
      </c>
      <c r="G158" s="80">
        <v>6486</v>
      </c>
      <c r="H158" s="80">
        <v>7767</v>
      </c>
      <c r="I158" s="80">
        <v>5694</v>
      </c>
      <c r="J158" s="80">
        <v>6407</v>
      </c>
      <c r="K158" s="80">
        <v>4632</v>
      </c>
      <c r="L158" s="80">
        <v>6546</v>
      </c>
      <c r="M158" s="80">
        <v>1885</v>
      </c>
      <c r="N158" s="80">
        <v>5510</v>
      </c>
      <c r="O158" s="81">
        <v>2129</v>
      </c>
    </row>
    <row r="159" spans="1:16" s="145" customFormat="1" ht="18" customHeight="1">
      <c r="A159" s="154"/>
      <c r="B159" s="156" t="s">
        <v>197</v>
      </c>
      <c r="C159" s="152">
        <f t="shared" si="35"/>
        <v>7177</v>
      </c>
      <c r="D159" s="80">
        <v>761</v>
      </c>
      <c r="E159" s="80">
        <v>514</v>
      </c>
      <c r="F159" s="80">
        <v>403</v>
      </c>
      <c r="G159" s="80">
        <v>686</v>
      </c>
      <c r="H159" s="80">
        <v>675</v>
      </c>
      <c r="I159" s="80">
        <v>530</v>
      </c>
      <c r="J159" s="80">
        <v>466</v>
      </c>
      <c r="K159" s="80">
        <v>713</v>
      </c>
      <c r="L159" s="80">
        <v>760</v>
      </c>
      <c r="M159" s="80">
        <v>602</v>
      </c>
      <c r="N159" s="80">
        <v>805</v>
      </c>
      <c r="O159" s="81">
        <v>262</v>
      </c>
      <c r="P159" s="147"/>
    </row>
    <row r="160" spans="1:16" s="145" customFormat="1" ht="18" customHeight="1">
      <c r="A160" s="151"/>
      <c r="B160" s="156" t="s">
        <v>198</v>
      </c>
      <c r="C160" s="152">
        <f t="shared" si="35"/>
        <v>5912</v>
      </c>
      <c r="D160" s="80">
        <v>814</v>
      </c>
      <c r="E160" s="80">
        <v>313</v>
      </c>
      <c r="F160" s="80">
        <v>377</v>
      </c>
      <c r="G160" s="80">
        <v>1047</v>
      </c>
      <c r="H160" s="80">
        <v>294</v>
      </c>
      <c r="I160" s="80">
        <v>471</v>
      </c>
      <c r="J160" s="80">
        <v>403</v>
      </c>
      <c r="K160" s="80">
        <v>377</v>
      </c>
      <c r="L160" s="80">
        <v>281</v>
      </c>
      <c r="M160" s="80">
        <v>488</v>
      </c>
      <c r="N160" s="80">
        <v>452</v>
      </c>
      <c r="O160" s="81">
        <v>595</v>
      </c>
      <c r="P160" s="147"/>
    </row>
    <row r="161" spans="1:16" s="145" customFormat="1" ht="18" customHeight="1">
      <c r="A161" s="151"/>
      <c r="B161" s="156" t="s">
        <v>199</v>
      </c>
      <c r="C161" s="152">
        <f t="shared" si="35"/>
        <v>7503</v>
      </c>
      <c r="D161" s="80">
        <v>161</v>
      </c>
      <c r="E161" s="80">
        <v>960</v>
      </c>
      <c r="F161" s="80">
        <v>210</v>
      </c>
      <c r="G161" s="80">
        <v>789</v>
      </c>
      <c r="H161" s="80">
        <v>413</v>
      </c>
      <c r="I161" s="80">
        <v>1118</v>
      </c>
      <c r="J161" s="80">
        <v>801</v>
      </c>
      <c r="K161" s="80">
        <v>378</v>
      </c>
      <c r="L161" s="80">
        <v>338</v>
      </c>
      <c r="M161" s="80">
        <v>266</v>
      </c>
      <c r="N161" s="80">
        <v>1229</v>
      </c>
      <c r="O161" s="81">
        <v>840</v>
      </c>
      <c r="P161" s="147"/>
    </row>
    <row r="162" spans="1:16" s="145" customFormat="1" ht="6.95" customHeight="1">
      <c r="A162" s="151"/>
      <c r="B162" s="157"/>
      <c r="C162" s="260"/>
      <c r="D162" s="78"/>
      <c r="E162" s="78"/>
      <c r="F162" s="78"/>
      <c r="G162" s="78"/>
      <c r="H162" s="78"/>
      <c r="I162" s="78"/>
      <c r="J162" s="78"/>
      <c r="K162" s="78"/>
      <c r="L162" s="78"/>
      <c r="M162" s="78"/>
      <c r="N162" s="78"/>
      <c r="O162" s="79"/>
      <c r="P162" s="147"/>
    </row>
    <row r="163" spans="1:16" s="145" customFormat="1" ht="18" customHeight="1">
      <c r="A163" s="151"/>
      <c r="B163" s="155" t="s">
        <v>70</v>
      </c>
      <c r="C163" s="259">
        <f t="shared" ref="C163:C169" si="37">D163+E163+F163+G163+H163+I163+J163+K163+L163+M163+N163+O163</f>
        <v>2679682</v>
      </c>
      <c r="D163" s="82">
        <f>SUM(D164:D169)</f>
        <v>225463</v>
      </c>
      <c r="E163" s="82">
        <f t="shared" ref="E163:O163" si="38">SUM(E164:E169)</f>
        <v>114339</v>
      </c>
      <c r="F163" s="82">
        <f t="shared" si="38"/>
        <v>183724</v>
      </c>
      <c r="G163" s="82">
        <f t="shared" si="38"/>
        <v>214088</v>
      </c>
      <c r="H163" s="82">
        <f t="shared" si="38"/>
        <v>196355</v>
      </c>
      <c r="I163" s="82">
        <f t="shared" si="38"/>
        <v>292259</v>
      </c>
      <c r="J163" s="82">
        <f t="shared" si="38"/>
        <v>208423</v>
      </c>
      <c r="K163" s="82">
        <f t="shared" si="38"/>
        <v>231428</v>
      </c>
      <c r="L163" s="82">
        <f t="shared" si="38"/>
        <v>267653</v>
      </c>
      <c r="M163" s="82">
        <f t="shared" si="38"/>
        <v>197401</v>
      </c>
      <c r="N163" s="82">
        <f t="shared" si="38"/>
        <v>232154</v>
      </c>
      <c r="O163" s="85">
        <f t="shared" si="38"/>
        <v>316395</v>
      </c>
      <c r="P163" s="147"/>
    </row>
    <row r="164" spans="1:16" s="145" customFormat="1" ht="18" customHeight="1">
      <c r="A164" s="151"/>
      <c r="B164" s="156" t="s">
        <v>200</v>
      </c>
      <c r="C164" s="152">
        <f t="shared" si="37"/>
        <v>178476</v>
      </c>
      <c r="D164" s="80">
        <v>14348</v>
      </c>
      <c r="E164" s="80">
        <v>4171</v>
      </c>
      <c r="F164" s="80">
        <v>6453</v>
      </c>
      <c r="G164" s="80">
        <v>16937</v>
      </c>
      <c r="H164" s="80">
        <v>15170</v>
      </c>
      <c r="I164" s="80">
        <v>20135</v>
      </c>
      <c r="J164" s="80">
        <v>13470</v>
      </c>
      <c r="K164" s="80">
        <v>19726</v>
      </c>
      <c r="L164" s="80">
        <v>22913</v>
      </c>
      <c r="M164" s="80">
        <v>13785</v>
      </c>
      <c r="N164" s="80">
        <v>15431</v>
      </c>
      <c r="O164" s="81">
        <v>15937</v>
      </c>
      <c r="P164" s="147"/>
    </row>
    <row r="165" spans="1:16" s="145" customFormat="1" ht="18" customHeight="1">
      <c r="A165" s="151"/>
      <c r="B165" s="156" t="s">
        <v>201</v>
      </c>
      <c r="C165" s="152">
        <f t="shared" si="37"/>
        <v>1237907</v>
      </c>
      <c r="D165" s="80">
        <v>110807</v>
      </c>
      <c r="E165" s="80">
        <v>49897</v>
      </c>
      <c r="F165" s="80">
        <v>91303</v>
      </c>
      <c r="G165" s="80">
        <v>86905</v>
      </c>
      <c r="H165" s="80">
        <v>92039</v>
      </c>
      <c r="I165" s="80">
        <v>131084</v>
      </c>
      <c r="J165" s="80">
        <v>101880</v>
      </c>
      <c r="K165" s="80">
        <v>111770</v>
      </c>
      <c r="L165" s="80">
        <v>123864</v>
      </c>
      <c r="M165" s="80">
        <v>84294</v>
      </c>
      <c r="N165" s="80">
        <v>112111</v>
      </c>
      <c r="O165" s="81">
        <v>141953</v>
      </c>
      <c r="P165" s="147"/>
    </row>
    <row r="166" spans="1:16" s="145" customFormat="1" ht="18" customHeight="1">
      <c r="A166" s="149"/>
      <c r="B166" s="156" t="s">
        <v>202</v>
      </c>
      <c r="C166" s="152">
        <f t="shared" si="37"/>
        <v>594008</v>
      </c>
      <c r="D166" s="80">
        <v>46625</v>
      </c>
      <c r="E166" s="80">
        <v>25609</v>
      </c>
      <c r="F166" s="80">
        <v>46053</v>
      </c>
      <c r="G166" s="80">
        <v>47132</v>
      </c>
      <c r="H166" s="80">
        <v>50111</v>
      </c>
      <c r="I166" s="80">
        <v>61356</v>
      </c>
      <c r="J166" s="80">
        <v>45301</v>
      </c>
      <c r="K166" s="80">
        <v>52259</v>
      </c>
      <c r="L166" s="80">
        <v>61536</v>
      </c>
      <c r="M166" s="80">
        <v>53690</v>
      </c>
      <c r="N166" s="80">
        <v>53118</v>
      </c>
      <c r="O166" s="81">
        <v>51218</v>
      </c>
    </row>
    <row r="167" spans="1:16" s="145" customFormat="1" ht="18" customHeight="1">
      <c r="A167" s="154"/>
      <c r="B167" s="156" t="s">
        <v>203</v>
      </c>
      <c r="C167" s="152">
        <f t="shared" si="37"/>
        <v>301681</v>
      </c>
      <c r="D167" s="80">
        <v>26987</v>
      </c>
      <c r="E167" s="80">
        <v>20295</v>
      </c>
      <c r="F167" s="80">
        <v>18604</v>
      </c>
      <c r="G167" s="80">
        <v>36449</v>
      </c>
      <c r="H167" s="80">
        <v>22566</v>
      </c>
      <c r="I167" s="80">
        <v>43845</v>
      </c>
      <c r="J167" s="80">
        <v>20408</v>
      </c>
      <c r="K167" s="80">
        <v>25507</v>
      </c>
      <c r="L167" s="80">
        <v>28490</v>
      </c>
      <c r="M167" s="80">
        <v>21294</v>
      </c>
      <c r="N167" s="80">
        <v>19413</v>
      </c>
      <c r="O167" s="81">
        <v>17823</v>
      </c>
      <c r="P167" s="147"/>
    </row>
    <row r="168" spans="1:16" s="145" customFormat="1" ht="18" customHeight="1">
      <c r="A168" s="151"/>
      <c r="B168" s="156" t="s">
        <v>204</v>
      </c>
      <c r="C168" s="152">
        <f t="shared" si="37"/>
        <v>328555</v>
      </c>
      <c r="D168" s="80">
        <v>24229</v>
      </c>
      <c r="E168" s="80">
        <v>11208</v>
      </c>
      <c r="F168" s="80">
        <v>20058</v>
      </c>
      <c r="G168" s="80">
        <v>21681</v>
      </c>
      <c r="H168" s="80">
        <v>14934</v>
      </c>
      <c r="I168" s="80">
        <v>33789</v>
      </c>
      <c r="J168" s="80">
        <v>17762</v>
      </c>
      <c r="K168" s="80">
        <v>20936</v>
      </c>
      <c r="L168" s="80">
        <v>29437</v>
      </c>
      <c r="M168" s="80">
        <v>20839</v>
      </c>
      <c r="N168" s="80">
        <v>27603</v>
      </c>
      <c r="O168" s="81">
        <v>86079</v>
      </c>
      <c r="P168" s="147"/>
    </row>
    <row r="169" spans="1:16" s="145" customFormat="1" ht="18" customHeight="1" thickBot="1">
      <c r="A169" s="151"/>
      <c r="B169" s="159" t="s">
        <v>205</v>
      </c>
      <c r="C169" s="160">
        <f t="shared" si="37"/>
        <v>39055</v>
      </c>
      <c r="D169" s="83">
        <v>2467</v>
      </c>
      <c r="E169" s="83">
        <v>3159</v>
      </c>
      <c r="F169" s="83">
        <v>1253</v>
      </c>
      <c r="G169" s="83">
        <v>4984</v>
      </c>
      <c r="H169" s="83">
        <v>1535</v>
      </c>
      <c r="I169" s="83">
        <v>2050</v>
      </c>
      <c r="J169" s="83">
        <v>9602</v>
      </c>
      <c r="K169" s="83">
        <v>1230</v>
      </c>
      <c r="L169" s="83">
        <v>1413</v>
      </c>
      <c r="M169" s="83">
        <v>3499</v>
      </c>
      <c r="N169" s="83">
        <v>4478</v>
      </c>
      <c r="O169" s="84">
        <v>3385</v>
      </c>
      <c r="P169" s="147"/>
    </row>
    <row r="170" spans="1:16" s="145" customFormat="1" ht="6.95" customHeight="1">
      <c r="A170" s="151"/>
      <c r="B170" s="185"/>
      <c r="C170" s="261"/>
      <c r="D170" s="181"/>
      <c r="E170" s="181"/>
      <c r="F170" s="181"/>
      <c r="G170" s="181"/>
      <c r="H170" s="181"/>
      <c r="I170" s="181"/>
      <c r="J170" s="181"/>
      <c r="K170" s="181"/>
      <c r="L170" s="181"/>
      <c r="M170" s="181"/>
      <c r="N170" s="181"/>
      <c r="O170" s="182"/>
      <c r="P170" s="147"/>
    </row>
    <row r="171" spans="1:16" s="145" customFormat="1" ht="18" customHeight="1">
      <c r="A171" s="151"/>
      <c r="B171" s="155" t="s">
        <v>71</v>
      </c>
      <c r="C171" s="259">
        <f t="shared" ref="C171:C175" si="39">D171+E171+F171+G171+H171+I171+J171+K171+L171+M171+N171+O171</f>
        <v>1259386</v>
      </c>
      <c r="D171" s="82">
        <f>SUM(D172:D175)</f>
        <v>92123</v>
      </c>
      <c r="E171" s="82">
        <f t="shared" ref="E171:O171" si="40">SUM(E172:E175)</f>
        <v>85159</v>
      </c>
      <c r="F171" s="82">
        <f t="shared" si="40"/>
        <v>66364</v>
      </c>
      <c r="G171" s="82">
        <f t="shared" si="40"/>
        <v>101991</v>
      </c>
      <c r="H171" s="82">
        <f t="shared" si="40"/>
        <v>72065</v>
      </c>
      <c r="I171" s="82">
        <f t="shared" si="40"/>
        <v>89573</v>
      </c>
      <c r="J171" s="82">
        <f t="shared" si="40"/>
        <v>77725</v>
      </c>
      <c r="K171" s="82">
        <f t="shared" si="40"/>
        <v>93954</v>
      </c>
      <c r="L171" s="82">
        <f t="shared" si="40"/>
        <v>168664</v>
      </c>
      <c r="M171" s="82">
        <f t="shared" si="40"/>
        <v>164156</v>
      </c>
      <c r="N171" s="82">
        <f t="shared" si="40"/>
        <v>129644</v>
      </c>
      <c r="O171" s="85">
        <f t="shared" si="40"/>
        <v>117968</v>
      </c>
      <c r="P171" s="147"/>
    </row>
    <row r="172" spans="1:16" s="145" customFormat="1" ht="18" customHeight="1">
      <c r="A172" s="149"/>
      <c r="B172" s="156" t="s">
        <v>206</v>
      </c>
      <c r="C172" s="152">
        <f t="shared" si="39"/>
        <v>508855</v>
      </c>
      <c r="D172" s="80">
        <v>40508</v>
      </c>
      <c r="E172" s="80">
        <v>22485</v>
      </c>
      <c r="F172" s="80">
        <v>23930</v>
      </c>
      <c r="G172" s="80">
        <v>41781</v>
      </c>
      <c r="H172" s="80">
        <v>30592</v>
      </c>
      <c r="I172" s="80">
        <v>32141</v>
      </c>
      <c r="J172" s="80">
        <v>32550</v>
      </c>
      <c r="K172" s="80">
        <v>40724</v>
      </c>
      <c r="L172" s="80">
        <v>87553</v>
      </c>
      <c r="M172" s="80">
        <v>72873</v>
      </c>
      <c r="N172" s="80">
        <v>42760</v>
      </c>
      <c r="O172" s="81">
        <v>40958</v>
      </c>
    </row>
    <row r="173" spans="1:16" s="145" customFormat="1" ht="18" customHeight="1">
      <c r="A173" s="154"/>
      <c r="B173" s="156" t="s">
        <v>207</v>
      </c>
      <c r="C173" s="152">
        <f t="shared" si="39"/>
        <v>214604</v>
      </c>
      <c r="D173" s="80">
        <v>8754</v>
      </c>
      <c r="E173" s="80">
        <v>22451</v>
      </c>
      <c r="F173" s="80">
        <v>21953</v>
      </c>
      <c r="G173" s="80">
        <v>19476</v>
      </c>
      <c r="H173" s="80">
        <v>16040</v>
      </c>
      <c r="I173" s="80">
        <v>12639</v>
      </c>
      <c r="J173" s="80">
        <v>8719</v>
      </c>
      <c r="K173" s="80">
        <v>14228</v>
      </c>
      <c r="L173" s="80">
        <v>27253</v>
      </c>
      <c r="M173" s="80">
        <v>24542</v>
      </c>
      <c r="N173" s="80">
        <v>24662</v>
      </c>
      <c r="O173" s="81">
        <v>13887</v>
      </c>
      <c r="P173" s="147"/>
    </row>
    <row r="174" spans="1:16" s="145" customFormat="1" ht="18" customHeight="1">
      <c r="A174" s="151"/>
      <c r="B174" s="156" t="s">
        <v>208</v>
      </c>
      <c r="C174" s="152">
        <f t="shared" si="39"/>
        <v>327289</v>
      </c>
      <c r="D174" s="80">
        <v>15467</v>
      </c>
      <c r="E174" s="80">
        <v>21249</v>
      </c>
      <c r="F174" s="80">
        <v>12596</v>
      </c>
      <c r="G174" s="80">
        <v>20486</v>
      </c>
      <c r="H174" s="80">
        <v>17962</v>
      </c>
      <c r="I174" s="80">
        <v>30143</v>
      </c>
      <c r="J174" s="80">
        <v>24253</v>
      </c>
      <c r="K174" s="80">
        <v>27328</v>
      </c>
      <c r="L174" s="80">
        <v>30766</v>
      </c>
      <c r="M174" s="80">
        <v>51693</v>
      </c>
      <c r="N174" s="80">
        <v>39045</v>
      </c>
      <c r="O174" s="81">
        <v>36301</v>
      </c>
      <c r="P174" s="147"/>
    </row>
    <row r="175" spans="1:16" s="145" customFormat="1" ht="18" customHeight="1">
      <c r="A175" s="151"/>
      <c r="B175" s="156" t="s">
        <v>209</v>
      </c>
      <c r="C175" s="152">
        <f t="shared" si="39"/>
        <v>208638</v>
      </c>
      <c r="D175" s="80">
        <v>27394</v>
      </c>
      <c r="E175" s="80">
        <v>18974</v>
      </c>
      <c r="F175" s="80">
        <v>7885</v>
      </c>
      <c r="G175" s="80">
        <v>20248</v>
      </c>
      <c r="H175" s="80">
        <v>7471</v>
      </c>
      <c r="I175" s="80">
        <v>14650</v>
      </c>
      <c r="J175" s="80">
        <v>12203</v>
      </c>
      <c r="K175" s="80">
        <v>11674</v>
      </c>
      <c r="L175" s="80">
        <v>23092</v>
      </c>
      <c r="M175" s="80">
        <v>15048</v>
      </c>
      <c r="N175" s="80">
        <v>23177</v>
      </c>
      <c r="O175" s="81">
        <v>26822</v>
      </c>
      <c r="P175" s="147"/>
    </row>
    <row r="176" spans="1:16" s="145" customFormat="1" ht="6.95" customHeight="1">
      <c r="A176" s="151"/>
      <c r="B176" s="157"/>
      <c r="C176" s="260"/>
      <c r="D176" s="78"/>
      <c r="E176" s="78"/>
      <c r="F176" s="78"/>
      <c r="G176" s="78"/>
      <c r="H176" s="78"/>
      <c r="I176" s="78"/>
      <c r="J176" s="78"/>
      <c r="K176" s="78"/>
      <c r="L176" s="78"/>
      <c r="M176" s="78"/>
      <c r="N176" s="78"/>
      <c r="O176" s="79"/>
      <c r="P176" s="147"/>
    </row>
    <row r="177" spans="1:16" s="145" customFormat="1" ht="18" customHeight="1">
      <c r="A177" s="151"/>
      <c r="B177" s="155" t="s">
        <v>72</v>
      </c>
      <c r="C177" s="259">
        <f t="shared" ref="C177:C182" si="41">D177+E177+F177+G177+H177+I177+J177+K177+L177+M177+N177+O177</f>
        <v>1949044</v>
      </c>
      <c r="D177" s="82">
        <f>SUM(D178:D182)</f>
        <v>133138</v>
      </c>
      <c r="E177" s="82">
        <f t="shared" ref="E177:O177" si="42">SUM(E178:E182)</f>
        <v>142238</v>
      </c>
      <c r="F177" s="82">
        <f t="shared" si="42"/>
        <v>142187</v>
      </c>
      <c r="G177" s="82">
        <f t="shared" si="42"/>
        <v>192210</v>
      </c>
      <c r="H177" s="82">
        <f t="shared" si="42"/>
        <v>121800</v>
      </c>
      <c r="I177" s="82">
        <f t="shared" si="42"/>
        <v>189143</v>
      </c>
      <c r="J177" s="82">
        <f t="shared" si="42"/>
        <v>162369</v>
      </c>
      <c r="K177" s="82">
        <f t="shared" si="42"/>
        <v>134968</v>
      </c>
      <c r="L177" s="82">
        <f t="shared" si="42"/>
        <v>150460</v>
      </c>
      <c r="M177" s="82">
        <f t="shared" si="42"/>
        <v>160118</v>
      </c>
      <c r="N177" s="82">
        <f t="shared" si="42"/>
        <v>208114</v>
      </c>
      <c r="O177" s="85">
        <f t="shared" si="42"/>
        <v>212299</v>
      </c>
      <c r="P177" s="147"/>
    </row>
    <row r="178" spans="1:16" s="145" customFormat="1" ht="18" customHeight="1">
      <c r="A178" s="151"/>
      <c r="B178" s="156" t="s">
        <v>210</v>
      </c>
      <c r="C178" s="152">
        <f t="shared" si="41"/>
        <v>89229</v>
      </c>
      <c r="D178" s="80">
        <v>11973</v>
      </c>
      <c r="E178" s="80">
        <v>6978</v>
      </c>
      <c r="F178" s="80">
        <v>7555</v>
      </c>
      <c r="G178" s="80">
        <v>5287</v>
      </c>
      <c r="H178" s="80">
        <v>4587</v>
      </c>
      <c r="I178" s="80">
        <v>6083</v>
      </c>
      <c r="J178" s="80">
        <v>10317</v>
      </c>
      <c r="K178" s="80">
        <v>8216</v>
      </c>
      <c r="L178" s="80">
        <v>7653</v>
      </c>
      <c r="M178" s="80">
        <v>8508</v>
      </c>
      <c r="N178" s="80">
        <v>3429</v>
      </c>
      <c r="O178" s="81">
        <v>8643</v>
      </c>
      <c r="P178" s="147"/>
    </row>
    <row r="179" spans="1:16" s="145" customFormat="1" ht="18" customHeight="1">
      <c r="A179" s="149"/>
      <c r="B179" s="158" t="s">
        <v>211</v>
      </c>
      <c r="C179" s="152">
        <f t="shared" si="41"/>
        <v>256080</v>
      </c>
      <c r="D179" s="80">
        <v>33867</v>
      </c>
      <c r="E179" s="80">
        <v>14457</v>
      </c>
      <c r="F179" s="80">
        <v>20539</v>
      </c>
      <c r="G179" s="80">
        <v>19981</v>
      </c>
      <c r="H179" s="80">
        <v>15384</v>
      </c>
      <c r="I179" s="80">
        <v>24775</v>
      </c>
      <c r="J179" s="80">
        <v>12430</v>
      </c>
      <c r="K179" s="80">
        <v>19155</v>
      </c>
      <c r="L179" s="80">
        <v>19301</v>
      </c>
      <c r="M179" s="80">
        <v>18923</v>
      </c>
      <c r="N179" s="80">
        <v>25622</v>
      </c>
      <c r="O179" s="81">
        <v>31646</v>
      </c>
    </row>
    <row r="180" spans="1:16" s="145" customFormat="1" ht="18" customHeight="1">
      <c r="A180" s="154"/>
      <c r="B180" s="156" t="s">
        <v>212</v>
      </c>
      <c r="C180" s="152">
        <f t="shared" si="41"/>
        <v>291047</v>
      </c>
      <c r="D180" s="80">
        <v>12700</v>
      </c>
      <c r="E180" s="80">
        <v>26030</v>
      </c>
      <c r="F180" s="80">
        <v>20316</v>
      </c>
      <c r="G180" s="80">
        <v>19708</v>
      </c>
      <c r="H180" s="80">
        <v>15352</v>
      </c>
      <c r="I180" s="80">
        <v>49420</v>
      </c>
      <c r="J180" s="80">
        <v>27638</v>
      </c>
      <c r="K180" s="80">
        <v>16183</v>
      </c>
      <c r="L180" s="80">
        <v>18580</v>
      </c>
      <c r="M180" s="80">
        <v>27263</v>
      </c>
      <c r="N180" s="80">
        <v>25620</v>
      </c>
      <c r="O180" s="81">
        <v>32237</v>
      </c>
      <c r="P180" s="147"/>
    </row>
    <row r="181" spans="1:16" s="145" customFormat="1" ht="18" customHeight="1">
      <c r="A181" s="151"/>
      <c r="B181" s="156" t="s">
        <v>213</v>
      </c>
      <c r="C181" s="152">
        <f t="shared" si="41"/>
        <v>821548</v>
      </c>
      <c r="D181" s="80">
        <v>48799</v>
      </c>
      <c r="E181" s="80">
        <v>77926</v>
      </c>
      <c r="F181" s="80">
        <v>54644</v>
      </c>
      <c r="G181" s="80">
        <v>100135</v>
      </c>
      <c r="H181" s="80">
        <v>48944</v>
      </c>
      <c r="I181" s="80">
        <v>56419</v>
      </c>
      <c r="J181" s="80">
        <v>72359</v>
      </c>
      <c r="K181" s="80">
        <v>55423</v>
      </c>
      <c r="L181" s="80">
        <v>62092</v>
      </c>
      <c r="M181" s="80">
        <v>61404</v>
      </c>
      <c r="N181" s="80">
        <v>103105</v>
      </c>
      <c r="O181" s="81">
        <v>80298</v>
      </c>
      <c r="P181" s="147"/>
    </row>
    <row r="182" spans="1:16" s="145" customFormat="1" ht="18" customHeight="1">
      <c r="A182" s="151"/>
      <c r="B182" s="156" t="s">
        <v>214</v>
      </c>
      <c r="C182" s="152">
        <f t="shared" si="41"/>
        <v>491140</v>
      </c>
      <c r="D182" s="80">
        <v>25799</v>
      </c>
      <c r="E182" s="80">
        <v>16847</v>
      </c>
      <c r="F182" s="80">
        <v>39133</v>
      </c>
      <c r="G182" s="80">
        <v>47099</v>
      </c>
      <c r="H182" s="80">
        <v>37533</v>
      </c>
      <c r="I182" s="80">
        <v>52446</v>
      </c>
      <c r="J182" s="80">
        <v>39625</v>
      </c>
      <c r="K182" s="80">
        <v>35991</v>
      </c>
      <c r="L182" s="80">
        <v>42834</v>
      </c>
      <c r="M182" s="80">
        <v>44020</v>
      </c>
      <c r="N182" s="80">
        <v>50338</v>
      </c>
      <c r="O182" s="81">
        <v>59475</v>
      </c>
      <c r="P182" s="147"/>
    </row>
    <row r="183" spans="1:16" s="145" customFormat="1" ht="6.95" customHeight="1">
      <c r="A183" s="151"/>
      <c r="B183" s="157"/>
      <c r="C183" s="260"/>
      <c r="D183" s="78"/>
      <c r="E183" s="78"/>
      <c r="F183" s="78"/>
      <c r="G183" s="78"/>
      <c r="H183" s="78"/>
      <c r="I183" s="78"/>
      <c r="J183" s="78"/>
      <c r="K183" s="78"/>
      <c r="L183" s="78"/>
      <c r="M183" s="78"/>
      <c r="N183" s="78"/>
      <c r="O183" s="79"/>
      <c r="P183" s="147"/>
    </row>
    <row r="184" spans="1:16" s="145" customFormat="1" ht="18" customHeight="1">
      <c r="A184" s="151"/>
      <c r="B184" s="155" t="s">
        <v>73</v>
      </c>
      <c r="C184" s="259">
        <f t="shared" ref="C184:C191" si="43">D184+E184+F184+G184+H184+I184+J184+K184+L184+M184+N184+O184</f>
        <v>2477928</v>
      </c>
      <c r="D184" s="82">
        <f>SUM(D185:D189)</f>
        <v>238754</v>
      </c>
      <c r="E184" s="82">
        <f t="shared" ref="E184:O184" si="44">SUM(E185:E189)</f>
        <v>148907</v>
      </c>
      <c r="F184" s="82">
        <f t="shared" si="44"/>
        <v>153301</v>
      </c>
      <c r="G184" s="82">
        <f t="shared" si="44"/>
        <v>318525</v>
      </c>
      <c r="H184" s="82">
        <f t="shared" si="44"/>
        <v>237359</v>
      </c>
      <c r="I184" s="82">
        <f t="shared" si="44"/>
        <v>216896</v>
      </c>
      <c r="J184" s="82">
        <f t="shared" si="44"/>
        <v>183349</v>
      </c>
      <c r="K184" s="82">
        <f t="shared" si="44"/>
        <v>171753</v>
      </c>
      <c r="L184" s="82">
        <f t="shared" si="44"/>
        <v>209377</v>
      </c>
      <c r="M184" s="82">
        <f t="shared" si="44"/>
        <v>214148</v>
      </c>
      <c r="N184" s="82">
        <f t="shared" si="44"/>
        <v>225872</v>
      </c>
      <c r="O184" s="85">
        <f t="shared" si="44"/>
        <v>159687</v>
      </c>
      <c r="P184" s="147"/>
    </row>
    <row r="185" spans="1:16" s="145" customFormat="1" ht="18" customHeight="1">
      <c r="A185" s="151"/>
      <c r="B185" s="156" t="s">
        <v>215</v>
      </c>
      <c r="C185" s="152">
        <f t="shared" si="43"/>
        <v>375669</v>
      </c>
      <c r="D185" s="80">
        <v>29965</v>
      </c>
      <c r="E185" s="80">
        <v>17654</v>
      </c>
      <c r="F185" s="80">
        <v>26155</v>
      </c>
      <c r="G185" s="80">
        <v>58958</v>
      </c>
      <c r="H185" s="80">
        <v>37786</v>
      </c>
      <c r="I185" s="80">
        <v>21495</v>
      </c>
      <c r="J185" s="80">
        <v>30637</v>
      </c>
      <c r="K185" s="80">
        <v>29730</v>
      </c>
      <c r="L185" s="80">
        <v>34447</v>
      </c>
      <c r="M185" s="80">
        <v>25153</v>
      </c>
      <c r="N185" s="80">
        <v>37123</v>
      </c>
      <c r="O185" s="81">
        <v>26566</v>
      </c>
      <c r="P185" s="147"/>
    </row>
    <row r="186" spans="1:16" s="145" customFormat="1" ht="18" customHeight="1">
      <c r="A186" s="149"/>
      <c r="B186" s="156" t="s">
        <v>216</v>
      </c>
      <c r="C186" s="152">
        <f t="shared" si="43"/>
        <v>747025</v>
      </c>
      <c r="D186" s="80">
        <v>39749</v>
      </c>
      <c r="E186" s="80">
        <v>36581</v>
      </c>
      <c r="F186" s="80">
        <v>47730</v>
      </c>
      <c r="G186" s="80">
        <v>125708</v>
      </c>
      <c r="H186" s="80">
        <v>95776</v>
      </c>
      <c r="I186" s="80">
        <v>79055</v>
      </c>
      <c r="J186" s="80">
        <v>44479</v>
      </c>
      <c r="K186" s="80">
        <v>52560</v>
      </c>
      <c r="L186" s="80">
        <v>55025</v>
      </c>
      <c r="M186" s="80">
        <v>56675</v>
      </c>
      <c r="N186" s="80">
        <v>62060</v>
      </c>
      <c r="O186" s="81">
        <v>51627</v>
      </c>
    </row>
    <row r="187" spans="1:16" s="145" customFormat="1" ht="18" customHeight="1">
      <c r="A187" s="154"/>
      <c r="B187" s="156" t="s">
        <v>217</v>
      </c>
      <c r="C187" s="152">
        <f t="shared" si="43"/>
        <v>869267</v>
      </c>
      <c r="D187" s="80">
        <v>51827</v>
      </c>
      <c r="E187" s="80">
        <v>57349</v>
      </c>
      <c r="F187" s="80">
        <v>49315</v>
      </c>
      <c r="G187" s="80">
        <v>101524</v>
      </c>
      <c r="H187" s="80">
        <v>59988</v>
      </c>
      <c r="I187" s="80">
        <v>78218</v>
      </c>
      <c r="J187" s="80">
        <v>92558</v>
      </c>
      <c r="K187" s="80">
        <v>55816</v>
      </c>
      <c r="L187" s="80">
        <v>61977</v>
      </c>
      <c r="M187" s="80">
        <v>95201</v>
      </c>
      <c r="N187" s="80">
        <v>98227</v>
      </c>
      <c r="O187" s="81">
        <v>67267</v>
      </c>
      <c r="P187" s="147"/>
    </row>
    <row r="188" spans="1:16" s="145" customFormat="1" ht="18" customHeight="1">
      <c r="B188" s="156" t="s">
        <v>218</v>
      </c>
      <c r="C188" s="152">
        <f t="shared" si="43"/>
        <v>121551</v>
      </c>
      <c r="D188" s="80">
        <v>8614</v>
      </c>
      <c r="E188" s="80">
        <v>4303</v>
      </c>
      <c r="F188" s="80">
        <v>5680</v>
      </c>
      <c r="G188" s="80">
        <v>9287</v>
      </c>
      <c r="H188" s="80">
        <v>21188</v>
      </c>
      <c r="I188" s="80">
        <v>7249</v>
      </c>
      <c r="J188" s="80">
        <v>5497</v>
      </c>
      <c r="K188" s="80">
        <v>8315</v>
      </c>
      <c r="L188" s="80">
        <v>10368</v>
      </c>
      <c r="M188" s="80">
        <v>15816</v>
      </c>
      <c r="N188" s="80">
        <v>18574</v>
      </c>
      <c r="O188" s="81">
        <v>6660</v>
      </c>
    </row>
    <row r="189" spans="1:16" s="145" customFormat="1" ht="18" customHeight="1" thickBot="1">
      <c r="B189" s="159" t="s">
        <v>219</v>
      </c>
      <c r="C189" s="160">
        <f t="shared" si="43"/>
        <v>364416</v>
      </c>
      <c r="D189" s="83">
        <v>108599</v>
      </c>
      <c r="E189" s="83">
        <v>33020</v>
      </c>
      <c r="F189" s="83">
        <v>24421</v>
      </c>
      <c r="G189" s="83">
        <v>23048</v>
      </c>
      <c r="H189" s="83">
        <v>22621</v>
      </c>
      <c r="I189" s="83">
        <v>30879</v>
      </c>
      <c r="J189" s="83">
        <v>10178</v>
      </c>
      <c r="K189" s="83">
        <v>25332</v>
      </c>
      <c r="L189" s="83">
        <v>47560</v>
      </c>
      <c r="M189" s="83">
        <v>21303</v>
      </c>
      <c r="N189" s="83">
        <v>9888</v>
      </c>
      <c r="O189" s="84">
        <v>7567</v>
      </c>
    </row>
    <row r="190" spans="1:16" s="145" customFormat="1" ht="6.95" customHeight="1" thickBot="1">
      <c r="B190" s="239"/>
      <c r="C190" s="176"/>
      <c r="D190" s="76"/>
      <c r="E190" s="76"/>
      <c r="F190" s="76"/>
      <c r="G190" s="76"/>
      <c r="H190" s="76"/>
      <c r="I190" s="76"/>
      <c r="J190" s="76"/>
      <c r="K190" s="76"/>
      <c r="L190" s="76"/>
      <c r="M190" s="76"/>
      <c r="N190" s="76"/>
      <c r="O190" s="77"/>
    </row>
    <row r="191" spans="1:16" s="144" customFormat="1" ht="18" customHeight="1" thickBot="1">
      <c r="A191" s="238"/>
      <c r="B191" s="262" t="s">
        <v>40</v>
      </c>
      <c r="C191" s="246">
        <f t="shared" si="43"/>
        <v>20947000</v>
      </c>
      <c r="D191" s="246">
        <v>1406000</v>
      </c>
      <c r="E191" s="246">
        <v>3932000</v>
      </c>
      <c r="F191" s="246">
        <v>2421000</v>
      </c>
      <c r="G191" s="246">
        <v>1620000</v>
      </c>
      <c r="H191" s="246">
        <v>1296000</v>
      </c>
      <c r="I191" s="246">
        <v>1367000</v>
      </c>
      <c r="J191" s="246">
        <v>1798000</v>
      </c>
      <c r="K191" s="246">
        <v>1439000</v>
      </c>
      <c r="L191" s="246">
        <v>1439000</v>
      </c>
      <c r="M191" s="246">
        <v>2156000</v>
      </c>
      <c r="N191" s="246">
        <v>1439000</v>
      </c>
      <c r="O191" s="247">
        <v>634000</v>
      </c>
      <c r="P191" s="238"/>
    </row>
  </sheetData>
  <mergeCells count="2">
    <mergeCell ref="B2:O2"/>
    <mergeCell ref="B3:O3"/>
  </mergeCells>
  <conditionalFormatting sqref="B5:B8">
    <cfRule type="expression" dxfId="19" priority="63">
      <formula>B5&lt;0</formula>
    </cfRule>
  </conditionalFormatting>
  <conditionalFormatting sqref="C5:O6">
    <cfRule type="expression" dxfId="18" priority="33">
      <formula>C5&lt;0</formula>
    </cfRule>
  </conditionalFormatting>
  <conditionalFormatting sqref="C7:O10 C190:O191">
    <cfRule type="expression" dxfId="17" priority="25">
      <formula>C7&lt;0</formula>
    </cfRule>
  </conditionalFormatting>
  <conditionalFormatting sqref="C75:C79 C81:C86 C94:C189 C88:C92 C11:O11 D20:O189 C20:C73">
    <cfRule type="expression" dxfId="16" priority="24">
      <formula>C11&lt;0</formula>
    </cfRule>
  </conditionalFormatting>
  <conditionalFormatting sqref="C74">
    <cfRule type="expression" dxfId="15" priority="23">
      <formula>C74&lt;0</formula>
    </cfRule>
  </conditionalFormatting>
  <conditionalFormatting sqref="C80">
    <cfRule type="expression" dxfId="14" priority="22">
      <formula>C80&lt;0</formula>
    </cfRule>
  </conditionalFormatting>
  <conditionalFormatting sqref="C87">
    <cfRule type="expression" dxfId="13" priority="21">
      <formula>C87&lt;0</formula>
    </cfRule>
  </conditionalFormatting>
  <conditionalFormatting sqref="C93">
    <cfRule type="expression" dxfId="12" priority="20">
      <formula>C93&lt;0</formula>
    </cfRule>
  </conditionalFormatting>
  <conditionalFormatting sqref="C13:O17 C12 E12:O12">
    <cfRule type="expression" dxfId="11" priority="13">
      <formula>C12&lt;0</formula>
    </cfRule>
  </conditionalFormatting>
  <conditionalFormatting sqref="C18:O19">
    <cfRule type="expression" dxfId="10" priority="11">
      <formula>C18&lt;0</formula>
    </cfRule>
  </conditionalFormatting>
  <conditionalFormatting sqref="D12">
    <cfRule type="expression" dxfId="9" priority="10">
      <formula>D12&lt;0</formula>
    </cfRule>
  </conditionalFormatting>
  <conditionalFormatting sqref="B9:B10 B190:B191">
    <cfRule type="expression" dxfId="8" priority="9">
      <formula>B9&lt;0</formula>
    </cfRule>
  </conditionalFormatting>
  <conditionalFormatting sqref="B20:B22 B11:B17">
    <cfRule type="expression" dxfId="7" priority="8">
      <formula>B11&lt;0</formula>
    </cfRule>
  </conditionalFormatting>
  <conditionalFormatting sqref="B93">
    <cfRule type="expression" dxfId="6" priority="3">
      <formula>B93&lt;0</formula>
    </cfRule>
  </conditionalFormatting>
  <conditionalFormatting sqref="B75:B79 B81:B86 B94:B189 B88:B92 B23:B52 B54:B73">
    <cfRule type="expression" dxfId="5" priority="7">
      <formula>B23&lt;0</formula>
    </cfRule>
  </conditionalFormatting>
  <conditionalFormatting sqref="B74">
    <cfRule type="expression" dxfId="4" priority="6">
      <formula>B74&lt;0</formula>
    </cfRule>
  </conditionalFormatting>
  <conditionalFormatting sqref="B80">
    <cfRule type="expression" dxfId="3" priority="5">
      <formula>B80&lt;0</formula>
    </cfRule>
  </conditionalFormatting>
  <conditionalFormatting sqref="B87">
    <cfRule type="expression" dxfId="2" priority="4">
      <formula>B87&lt;0</formula>
    </cfRule>
  </conditionalFormatting>
  <conditionalFormatting sqref="B53">
    <cfRule type="expression" dxfId="1" priority="2">
      <formula>B53&lt;0</formula>
    </cfRule>
  </conditionalFormatting>
  <conditionalFormatting sqref="B18:B19">
    <cfRule type="expression" dxfId="0" priority="1">
      <formula>B18&lt;0</formula>
    </cfRule>
  </conditionalFormatting>
  <printOptions horizontalCentered="1"/>
  <pageMargins left="0.23622047244094491" right="0.23622047244094491" top="0.51181102362204722" bottom="0.51181102362204722" header="0.31496062992125984" footer="0.31496062992125984"/>
  <pageSetup paperSize="14" scale="67" firstPageNumber="40" fitToHeight="0" orientation="landscape" useFirstPageNumber="1" horizontalDpi="4294967294" verticalDpi="4294967294" r:id="rId1"/>
  <headerFooter>
    <oddFooter>&amp;R&amp;12Page &amp;P of 45</oddFooter>
  </headerFooter>
  <rowBreaks count="5" manualBreakCount="5">
    <brk id="43" min="1" max="14" man="1"/>
    <brk id="72" min="1" max="14" man="1"/>
    <brk id="107" min="1" max="14" man="1"/>
    <brk id="137" min="1" max="14" man="1"/>
    <brk id="169" min="1" max="14" man="1"/>
  </rowBreaks>
  <ignoredErrors>
    <ignoredError sqref="Q192:T194 C192:P197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:O35"/>
  <sheetViews>
    <sheetView showGridLines="0" zoomScale="80" zoomScaleNormal="80" workbookViewId="0">
      <selection activeCell="R13" sqref="R13"/>
    </sheetView>
  </sheetViews>
  <sheetFormatPr defaultRowHeight="15"/>
  <cols>
    <col min="1" max="1" width="4.5703125" customWidth="1"/>
    <col min="2" max="2" width="28.42578125" customWidth="1"/>
    <col min="3" max="3" width="15.7109375" bestFit="1" customWidth="1"/>
    <col min="4" max="15" width="14" bestFit="1" customWidth="1"/>
  </cols>
  <sheetData>
    <row r="1" spans="1:15" s="10" customFormat="1" ht="23.25" customHeight="1">
      <c r="A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2" t="s">
        <v>16</v>
      </c>
    </row>
    <row r="2" spans="1:15" s="10" customFormat="1" ht="21" customHeight="1">
      <c r="A2"/>
      <c r="B2" s="190" t="s">
        <v>17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</row>
    <row r="3" spans="1:15" s="10" customFormat="1" ht="18" customHeight="1">
      <c r="A3"/>
      <c r="B3" s="191" t="s">
        <v>18</v>
      </c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</row>
    <row r="4" spans="1:15" s="10" customFormat="1" ht="20.100000000000001" customHeight="1" thickBot="1">
      <c r="A4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15" s="10" customFormat="1" ht="37.5" customHeight="1" thickBot="1">
      <c r="A5"/>
      <c r="B5" s="124" t="s">
        <v>19</v>
      </c>
      <c r="C5" s="125" t="s">
        <v>20</v>
      </c>
      <c r="D5" s="125" t="s">
        <v>21</v>
      </c>
      <c r="E5" s="125" t="s">
        <v>22</v>
      </c>
      <c r="F5" s="125" t="s">
        <v>23</v>
      </c>
      <c r="G5" s="125" t="s">
        <v>24</v>
      </c>
      <c r="H5" s="125" t="s">
        <v>25</v>
      </c>
      <c r="I5" s="126" t="s">
        <v>26</v>
      </c>
      <c r="J5" s="127" t="s">
        <v>27</v>
      </c>
      <c r="K5" s="127" t="s">
        <v>28</v>
      </c>
      <c r="L5" s="127" t="s">
        <v>29</v>
      </c>
      <c r="M5" s="127" t="s">
        <v>30</v>
      </c>
      <c r="N5" s="128" t="s">
        <v>31</v>
      </c>
      <c r="O5" s="129" t="s">
        <v>32</v>
      </c>
    </row>
    <row r="6" spans="1:15" s="10" customFormat="1" ht="6.75" customHeight="1" thickBot="1">
      <c r="A6"/>
      <c r="B6" s="109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110"/>
    </row>
    <row r="7" spans="1:15" s="10" customFormat="1" ht="6.95" customHeight="1">
      <c r="A7"/>
      <c r="B7" s="29"/>
      <c r="C7" s="43"/>
      <c r="D7" s="43"/>
      <c r="E7" s="44"/>
      <c r="F7" s="44"/>
      <c r="G7" s="44"/>
      <c r="H7" s="44"/>
      <c r="I7" s="44"/>
      <c r="J7" s="44"/>
      <c r="K7" s="44"/>
      <c r="L7" s="44"/>
      <c r="M7" s="44"/>
      <c r="N7" s="44"/>
      <c r="O7" s="45"/>
    </row>
    <row r="8" spans="1:15" s="10" customFormat="1" ht="18" customHeight="1">
      <c r="A8" s="23"/>
      <c r="B8" s="30" t="s">
        <v>33</v>
      </c>
      <c r="C8" s="46">
        <f>SUM(D8:O8)</f>
        <v>3232475026</v>
      </c>
      <c r="D8" s="46">
        <f t="shared" ref="D8:O8" si="0">D10+D18</f>
        <v>349695755</v>
      </c>
      <c r="E8" s="46">
        <f t="shared" si="0"/>
        <v>155470351</v>
      </c>
      <c r="F8" s="46">
        <f t="shared" si="0"/>
        <v>166828008</v>
      </c>
      <c r="G8" s="46">
        <f t="shared" si="0"/>
        <v>431946048</v>
      </c>
      <c r="H8" s="46">
        <f t="shared" si="0"/>
        <v>250659780</v>
      </c>
      <c r="I8" s="47">
        <f t="shared" si="0"/>
        <v>194970211</v>
      </c>
      <c r="J8" s="48">
        <f t="shared" si="0"/>
        <v>363750019</v>
      </c>
      <c r="K8" s="48">
        <f t="shared" si="0"/>
        <v>270811837</v>
      </c>
      <c r="L8" s="48">
        <f t="shared" si="0"/>
        <v>199025502</v>
      </c>
      <c r="M8" s="48">
        <f t="shared" si="0"/>
        <v>362987332</v>
      </c>
      <c r="N8" s="49">
        <f t="shared" si="0"/>
        <v>269262260</v>
      </c>
      <c r="O8" s="31">
        <f t="shared" si="0"/>
        <v>217067923</v>
      </c>
    </row>
    <row r="9" spans="1:15" s="10" customFormat="1" ht="6.95" customHeight="1">
      <c r="A9" s="24"/>
      <c r="B9" s="22"/>
      <c r="C9" s="50"/>
      <c r="D9" s="50"/>
      <c r="E9" s="50"/>
      <c r="F9" s="50"/>
      <c r="G9" s="50"/>
      <c r="H9" s="50"/>
      <c r="I9" s="51"/>
      <c r="J9" s="52"/>
      <c r="K9" s="52"/>
      <c r="L9" s="52"/>
      <c r="M9" s="52"/>
      <c r="N9" s="53"/>
      <c r="O9" s="32"/>
    </row>
    <row r="10" spans="1:15" ht="18" customHeight="1">
      <c r="A10" s="23"/>
      <c r="B10" s="16" t="s">
        <v>34</v>
      </c>
      <c r="C10" s="17">
        <f>SUM(D10:O10)</f>
        <v>3130558924</v>
      </c>
      <c r="D10" s="17">
        <f t="shared" ref="D10:O10" si="1">SUM(D12:D16)</f>
        <v>339005066</v>
      </c>
      <c r="E10" s="17">
        <f t="shared" si="1"/>
        <v>145934488</v>
      </c>
      <c r="F10" s="17">
        <f t="shared" si="1"/>
        <v>156376197</v>
      </c>
      <c r="G10" s="17">
        <f t="shared" si="1"/>
        <v>426151297</v>
      </c>
      <c r="H10" s="17">
        <f t="shared" si="1"/>
        <v>242569595</v>
      </c>
      <c r="I10" s="17">
        <f t="shared" si="1"/>
        <v>188143712</v>
      </c>
      <c r="J10" s="17">
        <f t="shared" si="1"/>
        <v>352054464</v>
      </c>
      <c r="K10" s="17">
        <f t="shared" si="1"/>
        <v>263286853</v>
      </c>
      <c r="L10" s="17">
        <f t="shared" si="1"/>
        <v>188467967</v>
      </c>
      <c r="M10" s="17">
        <f t="shared" si="1"/>
        <v>356741928</v>
      </c>
      <c r="N10" s="17">
        <f t="shared" si="1"/>
        <v>261096264</v>
      </c>
      <c r="O10" s="18">
        <f t="shared" si="1"/>
        <v>210731093</v>
      </c>
    </row>
    <row r="11" spans="1:15" ht="6.95" customHeight="1">
      <c r="A11" s="24"/>
      <c r="B11" s="11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20"/>
    </row>
    <row r="12" spans="1:15" s="10" customFormat="1" ht="30" customHeight="1">
      <c r="A12" s="21"/>
      <c r="B12" s="33" t="s">
        <v>35</v>
      </c>
      <c r="C12" s="54">
        <f t="shared" ref="C12:C16" si="2">SUM(D12:O12)</f>
        <v>1630786153</v>
      </c>
      <c r="D12" s="54">
        <f>'Table 5B - IT'!D9</f>
        <v>133911290</v>
      </c>
      <c r="E12" s="54">
        <f>'Table 5B - IT'!E9</f>
        <v>88067401</v>
      </c>
      <c r="F12" s="54">
        <f>'Table 5B - IT'!F9</f>
        <v>95187874</v>
      </c>
      <c r="G12" s="54">
        <f>'Table 5B - IT'!G9</f>
        <v>207630578</v>
      </c>
      <c r="H12" s="54">
        <f>'Table 5B - IT'!H9</f>
        <v>167880995</v>
      </c>
      <c r="I12" s="55">
        <f>'Table 5B - IT'!I9</f>
        <v>107593076</v>
      </c>
      <c r="J12" s="56">
        <f>'Table 5B - IT'!J9</f>
        <v>116045096</v>
      </c>
      <c r="K12" s="56">
        <f>'Table 5B - IT'!K9</f>
        <v>182411487</v>
      </c>
      <c r="L12" s="56">
        <f>'Table 5B - IT'!L9</f>
        <v>100913969</v>
      </c>
      <c r="M12" s="56">
        <f>'Table 5B - IT'!M9</f>
        <v>119817755</v>
      </c>
      <c r="N12" s="57">
        <f>'Table 5B - IT'!N9</f>
        <v>172987369</v>
      </c>
      <c r="O12" s="34">
        <f>'Table 5B - IT'!O9</f>
        <v>138339263</v>
      </c>
    </row>
    <row r="13" spans="1:15" s="10" customFormat="1" ht="24" customHeight="1">
      <c r="A13" s="21"/>
      <c r="B13" s="35" t="s">
        <v>36</v>
      </c>
      <c r="C13" s="54">
        <f>SUM(D13:O13)</f>
        <v>343103807</v>
      </c>
      <c r="D13" s="58">
        <f>'Table 5C - ET'!D9</f>
        <v>23753169</v>
      </c>
      <c r="E13" s="58">
        <f>'Table 5C - ET'!E9</f>
        <v>23160729</v>
      </c>
      <c r="F13" s="58">
        <f>'Table 5C - ET'!F9</f>
        <v>20222356</v>
      </c>
      <c r="G13" s="58">
        <f>'Table 5C - ET'!G9</f>
        <v>31027133</v>
      </c>
      <c r="H13" s="58">
        <f>'Table 5C - ET'!H9</f>
        <v>29448530</v>
      </c>
      <c r="I13" s="59">
        <f>'Table 5C - ET'!I9</f>
        <v>30479533</v>
      </c>
      <c r="J13" s="60">
        <f>'Table 5C - ET'!J9</f>
        <v>31402708</v>
      </c>
      <c r="K13" s="60">
        <f>'Table 5C - ET'!K9</f>
        <v>31487399</v>
      </c>
      <c r="L13" s="60">
        <f>'Table 5C - ET'!L9</f>
        <v>32704531</v>
      </c>
      <c r="M13" s="60">
        <f>'Table 5C - ET'!M9</f>
        <v>35454028</v>
      </c>
      <c r="N13" s="61">
        <f>'Table 5C - ET'!N9</f>
        <v>32707216</v>
      </c>
      <c r="O13" s="62">
        <f>'Table 5C - ET'!O9</f>
        <v>21256475</v>
      </c>
    </row>
    <row r="14" spans="1:15" s="10" customFormat="1" ht="24" customHeight="1">
      <c r="A14" s="21"/>
      <c r="B14" s="35" t="s">
        <v>37</v>
      </c>
      <c r="C14" s="54">
        <f t="shared" si="2"/>
        <v>710042871</v>
      </c>
      <c r="D14" s="58">
        <f>'Table 5D - VT'!D9</f>
        <v>125271862</v>
      </c>
      <c r="E14" s="58">
        <f>'Table 5D - VT'!E9</f>
        <v>13516392</v>
      </c>
      <c r="F14" s="58">
        <f>'Table 5D - VT'!F9</f>
        <v>17132503</v>
      </c>
      <c r="G14" s="58">
        <f>'Table 5D - VT'!G9</f>
        <v>124170749</v>
      </c>
      <c r="H14" s="58">
        <f>'Table 5D - VT'!H9</f>
        <v>20594062</v>
      </c>
      <c r="I14" s="59">
        <f>'Table 5D - VT'!I9</f>
        <v>24383096</v>
      </c>
      <c r="J14" s="60">
        <f>'Table 5D - VT'!J9</f>
        <v>148339281</v>
      </c>
      <c r="K14" s="60">
        <f>'Table 5D - VT'!K9</f>
        <v>21847502</v>
      </c>
      <c r="L14" s="60">
        <f>'Table 5D - VT'!L9</f>
        <v>23825451</v>
      </c>
      <c r="M14" s="60">
        <f>'Table 5D - VT'!M9</f>
        <v>141392800</v>
      </c>
      <c r="N14" s="61">
        <f>'Table 5D - VT'!N9</f>
        <v>26154623</v>
      </c>
      <c r="O14" s="62">
        <f>'Table 5D - VT'!O9</f>
        <v>23414550</v>
      </c>
    </row>
    <row r="15" spans="1:15" s="10" customFormat="1" ht="24" customHeight="1">
      <c r="A15" s="21"/>
      <c r="B15" s="35" t="s">
        <v>38</v>
      </c>
      <c r="C15" s="54">
        <f t="shared" si="2"/>
        <v>178464026</v>
      </c>
      <c r="D15" s="58">
        <f>'Table 5E - PT'!D9</f>
        <v>36931049</v>
      </c>
      <c r="E15" s="58">
        <f>'Table 5E - PT'!E9</f>
        <v>3977708</v>
      </c>
      <c r="F15" s="58">
        <f>'Table 5E - PT'!F9</f>
        <v>3647304</v>
      </c>
      <c r="G15" s="58">
        <f>'Table 5E - PT'!G9</f>
        <v>34777122</v>
      </c>
      <c r="H15" s="58">
        <f>'Table 5E - PT'!H9</f>
        <v>3840233</v>
      </c>
      <c r="I15" s="59">
        <f>'Table 5E - PT'!I9</f>
        <v>4738865</v>
      </c>
      <c r="J15" s="60">
        <f>'Table 5E - PT'!J9</f>
        <v>34377332</v>
      </c>
      <c r="K15" s="60">
        <f>'Table 5E - PT'!K9</f>
        <v>4585946</v>
      </c>
      <c r="L15" s="60">
        <f>'Table 5E - PT'!L9</f>
        <v>5365891</v>
      </c>
      <c r="M15" s="60">
        <f>'Table 5E - PT'!M9</f>
        <v>36500590</v>
      </c>
      <c r="N15" s="61">
        <f>'Table 5E - PT'!N9</f>
        <v>5007514</v>
      </c>
      <c r="O15" s="62">
        <f>'Table 5E - PT'!O9</f>
        <v>4714472</v>
      </c>
    </row>
    <row r="16" spans="1:15" s="10" customFormat="1" ht="24" customHeight="1">
      <c r="A16" s="21"/>
      <c r="B16" s="36" t="s">
        <v>39</v>
      </c>
      <c r="C16" s="54">
        <f t="shared" si="2"/>
        <v>268162067</v>
      </c>
      <c r="D16" s="54">
        <f>'Table 5F - OT'!D9</f>
        <v>19137696</v>
      </c>
      <c r="E16" s="54">
        <f>'Table 5F - OT'!E9</f>
        <v>17212258</v>
      </c>
      <c r="F16" s="54">
        <f>'Table 5F - OT'!F9</f>
        <v>20186160</v>
      </c>
      <c r="G16" s="54">
        <f>'Table 5F - OT'!G9</f>
        <v>28545715</v>
      </c>
      <c r="H16" s="54">
        <f>'Table 5F - OT'!H9</f>
        <v>20805775</v>
      </c>
      <c r="I16" s="55">
        <f>'Table 5F - OT'!I9</f>
        <v>20949142</v>
      </c>
      <c r="J16" s="56">
        <f>'Table 5F - OT'!J9</f>
        <v>21890047</v>
      </c>
      <c r="K16" s="56">
        <f>'Table 5F - OT'!K9</f>
        <v>22954519</v>
      </c>
      <c r="L16" s="56">
        <f>'Table 5F - OT'!L9</f>
        <v>25658125</v>
      </c>
      <c r="M16" s="56">
        <f>'Table 5F - OT'!M9</f>
        <v>23576755</v>
      </c>
      <c r="N16" s="57">
        <f>'Table 5F - OT'!N9</f>
        <v>24239542</v>
      </c>
      <c r="O16" s="34">
        <f>'Table 5F - OT'!O9</f>
        <v>23006333</v>
      </c>
    </row>
    <row r="17" spans="1:15" s="10" customFormat="1" ht="6.95" customHeight="1">
      <c r="A17" s="24"/>
      <c r="B17" s="22"/>
      <c r="C17" s="50"/>
      <c r="D17" s="50"/>
      <c r="E17" s="50"/>
      <c r="F17" s="50"/>
      <c r="G17" s="50"/>
      <c r="H17" s="50"/>
      <c r="I17" s="51"/>
      <c r="J17" s="52"/>
      <c r="K17" s="52"/>
      <c r="L17" s="52"/>
      <c r="M17" s="52"/>
      <c r="N17" s="53"/>
      <c r="O17" s="32"/>
    </row>
    <row r="18" spans="1:15" ht="18" customHeight="1">
      <c r="A18" s="23"/>
      <c r="B18" s="16" t="s">
        <v>40</v>
      </c>
      <c r="C18" s="17">
        <f>SUM(D18:O18)</f>
        <v>101916102</v>
      </c>
      <c r="D18" s="17">
        <f>D20+D21</f>
        <v>10690689</v>
      </c>
      <c r="E18" s="17">
        <f t="shared" ref="E18:O18" si="3">E20+E21</f>
        <v>9535863</v>
      </c>
      <c r="F18" s="17">
        <f t="shared" si="3"/>
        <v>10451811</v>
      </c>
      <c r="G18" s="17">
        <f t="shared" si="3"/>
        <v>5794751</v>
      </c>
      <c r="H18" s="17">
        <f t="shared" si="3"/>
        <v>8090185</v>
      </c>
      <c r="I18" s="17">
        <f t="shared" si="3"/>
        <v>6826499</v>
      </c>
      <c r="J18" s="17">
        <f t="shared" si="3"/>
        <v>11695555</v>
      </c>
      <c r="K18" s="17">
        <f t="shared" si="3"/>
        <v>7524984</v>
      </c>
      <c r="L18" s="17">
        <f t="shared" si="3"/>
        <v>10557535</v>
      </c>
      <c r="M18" s="17">
        <f t="shared" si="3"/>
        <v>6245404</v>
      </c>
      <c r="N18" s="17">
        <f t="shared" si="3"/>
        <v>8165996</v>
      </c>
      <c r="O18" s="18">
        <f t="shared" si="3"/>
        <v>6336830</v>
      </c>
    </row>
    <row r="19" spans="1:15" ht="6.95" customHeight="1">
      <c r="A19" s="24"/>
      <c r="B19" s="11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20"/>
    </row>
    <row r="20" spans="1:15" s="10" customFormat="1" ht="30" customHeight="1">
      <c r="A20" s="21"/>
      <c r="B20" s="37" t="s">
        <v>35</v>
      </c>
      <c r="C20" s="54">
        <f t="shared" ref="C20:C21" si="4">SUM(D20:O20)</f>
        <v>80969102</v>
      </c>
      <c r="D20" s="58">
        <f>'Table 5B - IT'!D191</f>
        <v>9284689</v>
      </c>
      <c r="E20" s="58">
        <f>'Table 5B - IT'!E191</f>
        <v>5603863</v>
      </c>
      <c r="F20" s="58">
        <f>'Table 5B - IT'!F191</f>
        <v>8030811</v>
      </c>
      <c r="G20" s="58">
        <f>'Table 5B - IT'!G191</f>
        <v>4174751</v>
      </c>
      <c r="H20" s="58">
        <f>'Table 5B - IT'!H191</f>
        <v>6794185</v>
      </c>
      <c r="I20" s="59">
        <f>'Table 5B - IT'!I191</f>
        <v>5459499</v>
      </c>
      <c r="J20" s="60">
        <f>'Table 5B - IT'!J191</f>
        <v>9897555</v>
      </c>
      <c r="K20" s="60">
        <f>'Table 5B - IT'!K191</f>
        <v>6085984</v>
      </c>
      <c r="L20" s="60">
        <f>'Table 5B - IT'!L191</f>
        <v>9118535</v>
      </c>
      <c r="M20" s="60">
        <f>'Table 5B - IT'!M191</f>
        <v>4089404</v>
      </c>
      <c r="N20" s="61">
        <f>'Table 5B - IT'!N191</f>
        <v>6726996</v>
      </c>
      <c r="O20" s="62">
        <f>'Table 5B - IT'!O191</f>
        <v>5702830</v>
      </c>
    </row>
    <row r="21" spans="1:15" s="10" customFormat="1" ht="24" customHeight="1">
      <c r="A21" s="21"/>
      <c r="B21" s="37" t="s">
        <v>41</v>
      </c>
      <c r="C21" s="58">
        <f t="shared" si="4"/>
        <v>20947000</v>
      </c>
      <c r="D21" s="58">
        <f>'Table 5F - OT'!D191</f>
        <v>1406000</v>
      </c>
      <c r="E21" s="58">
        <f>'Table 5F - OT'!E191</f>
        <v>3932000</v>
      </c>
      <c r="F21" s="58">
        <f>'Table 5F - OT'!F191</f>
        <v>2421000</v>
      </c>
      <c r="G21" s="58">
        <f>'Table 5F - OT'!G191</f>
        <v>1620000</v>
      </c>
      <c r="H21" s="58">
        <f>'Table 5F - OT'!H191</f>
        <v>1296000</v>
      </c>
      <c r="I21" s="59">
        <f>'Table 5F - OT'!I191</f>
        <v>1367000</v>
      </c>
      <c r="J21" s="60">
        <f>'Table 5F - OT'!J191</f>
        <v>1798000</v>
      </c>
      <c r="K21" s="60">
        <f>'Table 5F - OT'!K191</f>
        <v>1439000</v>
      </c>
      <c r="L21" s="60">
        <f>'Table 5F - OT'!L191</f>
        <v>1439000</v>
      </c>
      <c r="M21" s="60">
        <f>'Table 5F - OT'!M191</f>
        <v>2156000</v>
      </c>
      <c r="N21" s="61">
        <f>'Table 5F - OT'!N191</f>
        <v>1439000</v>
      </c>
      <c r="O21" s="62">
        <f>'Table 5F - OT'!O191</f>
        <v>634000</v>
      </c>
    </row>
    <row r="22" spans="1:15" s="10" customFormat="1" ht="6.95" customHeight="1" thickBot="1">
      <c r="A22"/>
      <c r="B22" s="96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8"/>
    </row>
    <row r="23" spans="1:15"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</row>
    <row r="24" spans="1:15"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</row>
    <row r="25" spans="1:15">
      <c r="B25" s="39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</row>
    <row r="26" spans="1:15">
      <c r="B26" s="39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</row>
    <row r="27" spans="1:15">
      <c r="B27" s="39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</row>
    <row r="28" spans="1:15">
      <c r="B28" s="39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</row>
    <row r="29" spans="1:15">
      <c r="B29" s="39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</row>
    <row r="35" spans="4:15"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</row>
  </sheetData>
  <mergeCells count="2">
    <mergeCell ref="B2:O2"/>
    <mergeCell ref="B3:O3"/>
  </mergeCells>
  <printOptions horizontalCentered="1"/>
  <pageMargins left="0.23622047244094491" right="0.23622047244094491" top="0.51181102362204722" bottom="0.51181102362204722" header="0.31496062992125984" footer="0.31496062992125984"/>
  <pageSetup paperSize="14" scale="75" firstPageNumber="7" orientation="landscape" useFirstPageNumber="1" horizontalDpi="4294967294" verticalDpi="4294967294" r:id="rId1"/>
  <headerFooter>
    <oddFooter>&amp;R&amp;12Page &amp;[7 of 45</oddFooter>
  </headerFooter>
  <ignoredErrors>
    <ignoredError sqref="P9:Q9 P17:Q17 P8:Q8 P11:Q11 P10:Q10 P12:Q12 P14:Q16 P19:Q19 P18:Q18 P20:Q21 P22:Q3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F7204-CA1E-40D4-B5FF-71B888C62459}">
  <sheetPr>
    <tabColor theme="1"/>
    <pageSetUpPr fitToPage="1"/>
  </sheetPr>
  <dimension ref="A1:H51"/>
  <sheetViews>
    <sheetView showGridLines="0" zoomScale="80" zoomScaleNormal="80" zoomScaleSheetLayoutView="80" workbookViewId="0">
      <pane xSplit="2" ySplit="9" topLeftCell="C10" activePane="bottomRight" state="frozen"/>
      <selection pane="bottomRight" activeCell="L24" sqref="L24"/>
      <selection pane="bottomLeft" activeCell="F34" sqref="F34"/>
      <selection pane="topRight" activeCell="F34" sqref="F34"/>
    </sheetView>
  </sheetViews>
  <sheetFormatPr defaultRowHeight="15"/>
  <cols>
    <col min="1" max="1" width="5.42578125" style="71" customWidth="1"/>
    <col min="2" max="2" width="41" style="71" customWidth="1"/>
    <col min="3" max="8" width="17.42578125" style="71" customWidth="1"/>
    <col min="9" max="16384" width="9.140625" style="71"/>
  </cols>
  <sheetData>
    <row r="1" spans="1:8" ht="24.75" customHeight="1">
      <c r="B1" s="72"/>
      <c r="H1" s="2" t="s">
        <v>42</v>
      </c>
    </row>
    <row r="2" spans="1:8" ht="20.25">
      <c r="B2" s="190" t="s">
        <v>43</v>
      </c>
      <c r="C2" s="190"/>
      <c r="D2" s="190"/>
      <c r="E2" s="190"/>
      <c r="F2" s="190"/>
      <c r="G2" s="190"/>
      <c r="H2" s="190"/>
    </row>
    <row r="3" spans="1:8" ht="18.75">
      <c r="B3" s="191" t="s">
        <v>18</v>
      </c>
      <c r="C3" s="191"/>
      <c r="D3" s="191"/>
      <c r="E3" s="191"/>
      <c r="F3" s="191"/>
      <c r="G3" s="191"/>
      <c r="H3" s="191"/>
    </row>
    <row r="4" spans="1:8" ht="5.25" customHeight="1" thickBot="1">
      <c r="B4" s="73"/>
      <c r="C4" s="73"/>
      <c r="D4" s="74"/>
      <c r="E4" s="74"/>
      <c r="F4" s="74"/>
      <c r="G4" s="74"/>
      <c r="H4" s="74"/>
    </row>
    <row r="5" spans="1:8" ht="25.5" customHeight="1">
      <c r="B5" s="199" t="s">
        <v>44</v>
      </c>
      <c r="C5" s="193" t="s">
        <v>45</v>
      </c>
      <c r="D5" s="194" t="s">
        <v>46</v>
      </c>
      <c r="E5" s="194" t="s">
        <v>47</v>
      </c>
      <c r="F5" s="192" t="s">
        <v>48</v>
      </c>
      <c r="G5" s="192" t="s">
        <v>49</v>
      </c>
      <c r="H5" s="200" t="s">
        <v>20</v>
      </c>
    </row>
    <row r="6" spans="1:8" ht="36.75" customHeight="1" thickBot="1">
      <c r="B6" s="201"/>
      <c r="C6" s="202"/>
      <c r="D6" s="203"/>
      <c r="E6" s="203"/>
      <c r="F6" s="204"/>
      <c r="G6" s="204"/>
      <c r="H6" s="205"/>
    </row>
    <row r="7" spans="1:8" ht="6.95" customHeight="1">
      <c r="B7" s="206"/>
      <c r="C7" s="207"/>
      <c r="D7" s="207"/>
      <c r="E7" s="207"/>
      <c r="F7" s="207"/>
      <c r="G7" s="207"/>
      <c r="H7" s="208"/>
    </row>
    <row r="8" spans="1:8" ht="18" customHeight="1">
      <c r="A8" s="75"/>
      <c r="B8" s="112" t="s">
        <v>33</v>
      </c>
      <c r="C8" s="209">
        <f t="shared" ref="C8:F8" si="0">C10+C37</f>
        <v>2770782813</v>
      </c>
      <c r="D8" s="210">
        <f t="shared" si="0"/>
        <v>337797412</v>
      </c>
      <c r="E8" s="210">
        <f t="shared" si="0"/>
        <v>80969102</v>
      </c>
      <c r="F8" s="211">
        <f t="shared" si="0"/>
        <v>20947000</v>
      </c>
      <c r="G8" s="211">
        <f t="shared" ref="G8" si="1">G10+G37</f>
        <v>21978699</v>
      </c>
      <c r="H8" s="212">
        <f>H10+H37</f>
        <v>3232475026</v>
      </c>
    </row>
    <row r="9" spans="1:8" ht="6.95" customHeight="1">
      <c r="B9" s="213"/>
      <c r="C9" s="214"/>
      <c r="D9" s="214"/>
      <c r="E9" s="214"/>
      <c r="F9" s="214"/>
      <c r="G9" s="214"/>
      <c r="H9" s="215"/>
    </row>
    <row r="10" spans="1:8" ht="18" customHeight="1">
      <c r="A10" s="88"/>
      <c r="B10" s="114" t="s">
        <v>34</v>
      </c>
      <c r="C10" s="216">
        <f t="shared" ref="C10:F10" si="2">C12+C13</f>
        <v>2770782813</v>
      </c>
      <c r="D10" s="217">
        <f t="shared" si="2"/>
        <v>337797412</v>
      </c>
      <c r="E10" s="217">
        <f t="shared" si="2"/>
        <v>0</v>
      </c>
      <c r="F10" s="218">
        <f t="shared" si="2"/>
        <v>0</v>
      </c>
      <c r="G10" s="218">
        <f t="shared" ref="G10" si="3">G12+G13</f>
        <v>21978699</v>
      </c>
      <c r="H10" s="219">
        <f>H12+H13</f>
        <v>3130558924</v>
      </c>
    </row>
    <row r="11" spans="1:8" ht="6.75" customHeight="1">
      <c r="A11" s="89"/>
      <c r="B11" s="220"/>
      <c r="C11" s="221"/>
      <c r="D11" s="221"/>
      <c r="E11" s="221"/>
      <c r="F11" s="221"/>
      <c r="G11" s="221"/>
      <c r="H11" s="222"/>
    </row>
    <row r="12" spans="1:8" ht="18" customHeight="1">
      <c r="A12" s="90"/>
      <c r="B12" s="223" t="s">
        <v>50</v>
      </c>
      <c r="C12" s="224">
        <v>1582410648</v>
      </c>
      <c r="D12" s="225">
        <v>336030511</v>
      </c>
      <c r="E12" s="225">
        <v>0</v>
      </c>
      <c r="F12" s="225">
        <v>0</v>
      </c>
      <c r="G12" s="225">
        <v>16899862</v>
      </c>
      <c r="H12" s="226">
        <f>+SUM(C12:G12)</f>
        <v>1935341021</v>
      </c>
    </row>
    <row r="13" spans="1:8" ht="18" customHeight="1">
      <c r="A13" s="90"/>
      <c r="B13" s="223" t="s">
        <v>51</v>
      </c>
      <c r="C13" s="224">
        <f>SUM(C14:C35)</f>
        <v>1188372165</v>
      </c>
      <c r="D13" s="225">
        <f t="shared" ref="D13:G13" si="4">SUM(D14:D35)</f>
        <v>1766901</v>
      </c>
      <c r="E13" s="225">
        <f t="shared" si="4"/>
        <v>0</v>
      </c>
      <c r="F13" s="225">
        <f t="shared" si="4"/>
        <v>0</v>
      </c>
      <c r="G13" s="225">
        <f t="shared" si="4"/>
        <v>5078837</v>
      </c>
      <c r="H13" s="226">
        <f t="shared" ref="H13" si="5">SUM(H14:H35)</f>
        <v>1195217903</v>
      </c>
    </row>
    <row r="14" spans="1:8" ht="18" customHeight="1">
      <c r="A14" s="90"/>
      <c r="B14" s="175" t="s">
        <v>52</v>
      </c>
      <c r="C14" s="107">
        <v>26399863</v>
      </c>
      <c r="D14" s="104">
        <v>52555</v>
      </c>
      <c r="E14" s="104">
        <v>0</v>
      </c>
      <c r="F14" s="104">
        <v>0</v>
      </c>
      <c r="G14" s="104">
        <v>104190</v>
      </c>
      <c r="H14" s="105">
        <f t="shared" ref="H14:H35" si="6">+SUM(C14:G14)</f>
        <v>26556608</v>
      </c>
    </row>
    <row r="15" spans="1:8" ht="18" customHeight="1">
      <c r="A15" s="90"/>
      <c r="B15" s="175" t="s">
        <v>53</v>
      </c>
      <c r="C15" s="107">
        <v>12271563</v>
      </c>
      <c r="D15" s="104">
        <v>17852</v>
      </c>
      <c r="E15" s="104">
        <v>0</v>
      </c>
      <c r="F15" s="106">
        <v>0</v>
      </c>
      <c r="G15" s="106">
        <v>36222</v>
      </c>
      <c r="H15" s="105">
        <f t="shared" si="6"/>
        <v>12325637</v>
      </c>
    </row>
    <row r="16" spans="1:8" ht="18" customHeight="1">
      <c r="A16" s="90"/>
      <c r="B16" s="175" t="s">
        <v>54</v>
      </c>
      <c r="C16" s="107">
        <v>16889733</v>
      </c>
      <c r="D16" s="104">
        <v>34521</v>
      </c>
      <c r="E16" s="104">
        <v>0</v>
      </c>
      <c r="F16" s="106">
        <v>0</v>
      </c>
      <c r="G16" s="106">
        <v>47791</v>
      </c>
      <c r="H16" s="105">
        <f t="shared" si="6"/>
        <v>16972045</v>
      </c>
    </row>
    <row r="17" spans="1:8" ht="18" customHeight="1">
      <c r="A17" s="90"/>
      <c r="B17" s="175" t="s">
        <v>55</v>
      </c>
      <c r="C17" s="107">
        <v>69049821</v>
      </c>
      <c r="D17" s="104">
        <v>314646</v>
      </c>
      <c r="E17" s="104">
        <v>0</v>
      </c>
      <c r="F17" s="106">
        <v>0</v>
      </c>
      <c r="G17" s="106">
        <v>254068</v>
      </c>
      <c r="H17" s="105">
        <f t="shared" si="6"/>
        <v>69618535</v>
      </c>
    </row>
    <row r="18" spans="1:8" ht="18" customHeight="1">
      <c r="A18" s="90"/>
      <c r="B18" s="175" t="s">
        <v>56</v>
      </c>
      <c r="C18" s="107">
        <v>47138233</v>
      </c>
      <c r="D18" s="104">
        <v>1263</v>
      </c>
      <c r="E18" s="104">
        <v>0</v>
      </c>
      <c r="F18" s="106">
        <v>0</v>
      </c>
      <c r="G18" s="106">
        <v>258079</v>
      </c>
      <c r="H18" s="105">
        <f t="shared" si="6"/>
        <v>47397575</v>
      </c>
    </row>
    <row r="19" spans="1:8" ht="18" customHeight="1">
      <c r="A19" s="90"/>
      <c r="B19" s="175" t="s">
        <v>57</v>
      </c>
      <c r="C19" s="107">
        <v>72589618</v>
      </c>
      <c r="D19" s="104">
        <v>1450</v>
      </c>
      <c r="E19" s="104">
        <v>0</v>
      </c>
      <c r="F19" s="106">
        <v>0</v>
      </c>
      <c r="G19" s="106">
        <v>292245</v>
      </c>
      <c r="H19" s="105">
        <f t="shared" si="6"/>
        <v>72883313</v>
      </c>
    </row>
    <row r="20" spans="1:8" ht="18" customHeight="1">
      <c r="A20" s="90"/>
      <c r="B20" s="175" t="s">
        <v>58</v>
      </c>
      <c r="C20" s="107">
        <v>118198564</v>
      </c>
      <c r="D20" s="104">
        <v>2125</v>
      </c>
      <c r="E20" s="104">
        <v>0</v>
      </c>
      <c r="F20" s="106">
        <v>0</v>
      </c>
      <c r="G20" s="106">
        <v>536990</v>
      </c>
      <c r="H20" s="105">
        <f t="shared" si="6"/>
        <v>118737679</v>
      </c>
    </row>
    <row r="21" spans="1:8" ht="18" customHeight="1">
      <c r="A21" s="90"/>
      <c r="B21" s="175" t="s">
        <v>59</v>
      </c>
      <c r="C21" s="107">
        <v>136482045</v>
      </c>
      <c r="D21" s="104">
        <v>51658</v>
      </c>
      <c r="E21" s="104">
        <v>0</v>
      </c>
      <c r="F21" s="106">
        <v>0</v>
      </c>
      <c r="G21" s="106">
        <v>782553</v>
      </c>
      <c r="H21" s="105">
        <f t="shared" si="6"/>
        <v>137316256</v>
      </c>
    </row>
    <row r="22" spans="1:8" ht="18" customHeight="1">
      <c r="A22" s="90"/>
      <c r="B22" s="175" t="s">
        <v>60</v>
      </c>
      <c r="C22" s="107">
        <v>158474356</v>
      </c>
      <c r="D22" s="104">
        <v>38003</v>
      </c>
      <c r="E22" s="104">
        <v>0</v>
      </c>
      <c r="F22" s="106">
        <v>0</v>
      </c>
      <c r="G22" s="106">
        <v>766508</v>
      </c>
      <c r="H22" s="105">
        <f t="shared" si="6"/>
        <v>159278867</v>
      </c>
    </row>
    <row r="23" spans="1:8" ht="18" customHeight="1">
      <c r="A23" s="90"/>
      <c r="B23" s="175" t="s">
        <v>61</v>
      </c>
      <c r="C23" s="107">
        <v>183703973</v>
      </c>
      <c r="D23" s="104">
        <v>262819</v>
      </c>
      <c r="E23" s="104">
        <v>0</v>
      </c>
      <c r="F23" s="106">
        <v>0</v>
      </c>
      <c r="G23" s="106">
        <v>823606</v>
      </c>
      <c r="H23" s="105">
        <f t="shared" si="6"/>
        <v>184790398</v>
      </c>
    </row>
    <row r="24" spans="1:8" ht="32.25" customHeight="1">
      <c r="A24" s="90"/>
      <c r="B24" s="174" t="s">
        <v>62</v>
      </c>
      <c r="C24" s="107">
        <v>67366835</v>
      </c>
      <c r="D24" s="104">
        <v>25841</v>
      </c>
      <c r="E24" s="104">
        <v>0</v>
      </c>
      <c r="F24" s="106">
        <v>0</v>
      </c>
      <c r="G24" s="106">
        <v>232243</v>
      </c>
      <c r="H24" s="105">
        <f t="shared" si="6"/>
        <v>67624919</v>
      </c>
    </row>
    <row r="25" spans="1:8" ht="18" customHeight="1">
      <c r="A25" s="90"/>
      <c r="B25" s="175" t="s">
        <v>63</v>
      </c>
      <c r="C25" s="107">
        <v>50772619</v>
      </c>
      <c r="D25" s="104">
        <v>2104</v>
      </c>
      <c r="E25" s="104">
        <v>0</v>
      </c>
      <c r="F25" s="106">
        <v>0</v>
      </c>
      <c r="G25" s="106">
        <v>171484</v>
      </c>
      <c r="H25" s="105">
        <f t="shared" si="6"/>
        <v>50946207</v>
      </c>
    </row>
    <row r="26" spans="1:8" ht="18" customHeight="1">
      <c r="A26" s="90"/>
      <c r="B26" s="175" t="s">
        <v>64</v>
      </c>
      <c r="C26" s="107">
        <v>23008512</v>
      </c>
      <c r="D26" s="104">
        <v>47606</v>
      </c>
      <c r="E26" s="104">
        <v>0</v>
      </c>
      <c r="F26" s="106">
        <v>0</v>
      </c>
      <c r="G26" s="106">
        <v>81932</v>
      </c>
      <c r="H26" s="105">
        <f t="shared" si="6"/>
        <v>23138050</v>
      </c>
    </row>
    <row r="27" spans="1:8" ht="18" customHeight="1">
      <c r="A27" s="90"/>
      <c r="B27" s="175" t="s">
        <v>65</v>
      </c>
      <c r="C27" s="107">
        <v>20784053</v>
      </c>
      <c r="D27" s="104">
        <v>25156</v>
      </c>
      <c r="E27" s="104">
        <v>0</v>
      </c>
      <c r="F27" s="106">
        <v>0</v>
      </c>
      <c r="G27" s="106">
        <v>63873</v>
      </c>
      <c r="H27" s="105">
        <f t="shared" si="6"/>
        <v>20873082</v>
      </c>
    </row>
    <row r="28" spans="1:8" ht="18" customHeight="1">
      <c r="A28" s="90"/>
      <c r="B28" s="175" t="s">
        <v>66</v>
      </c>
      <c r="C28" s="107">
        <v>17681426</v>
      </c>
      <c r="D28" s="104">
        <v>23500</v>
      </c>
      <c r="E28" s="104">
        <v>0</v>
      </c>
      <c r="F28" s="106">
        <v>0</v>
      </c>
      <c r="G28" s="106">
        <v>57777</v>
      </c>
      <c r="H28" s="105">
        <f t="shared" si="6"/>
        <v>17762703</v>
      </c>
    </row>
    <row r="29" spans="1:8" ht="18" customHeight="1">
      <c r="A29" s="90"/>
      <c r="B29" s="175" t="s">
        <v>67</v>
      </c>
      <c r="C29" s="107">
        <v>54896759</v>
      </c>
      <c r="D29" s="104">
        <v>47977</v>
      </c>
      <c r="E29" s="104">
        <v>0</v>
      </c>
      <c r="F29" s="106">
        <v>0</v>
      </c>
      <c r="G29" s="106">
        <v>198942</v>
      </c>
      <c r="H29" s="105">
        <f t="shared" si="6"/>
        <v>55143678</v>
      </c>
    </row>
    <row r="30" spans="1:8" ht="18" customHeight="1">
      <c r="A30" s="90"/>
      <c r="B30" s="175" t="s">
        <v>68</v>
      </c>
      <c r="C30" s="107">
        <v>17575783</v>
      </c>
      <c r="D30" s="104">
        <v>302880</v>
      </c>
      <c r="E30" s="104">
        <v>0</v>
      </c>
      <c r="F30" s="106">
        <v>0</v>
      </c>
      <c r="G30" s="106">
        <v>46988</v>
      </c>
      <c r="H30" s="105">
        <f t="shared" si="6"/>
        <v>17925651</v>
      </c>
    </row>
    <row r="31" spans="1:8" ht="18" customHeight="1">
      <c r="A31" s="90"/>
      <c r="B31" s="175" t="s">
        <v>69</v>
      </c>
      <c r="C31" s="107">
        <v>12669494</v>
      </c>
      <c r="D31" s="104">
        <v>16445</v>
      </c>
      <c r="E31" s="104">
        <v>0</v>
      </c>
      <c r="F31" s="106">
        <v>0</v>
      </c>
      <c r="G31" s="106">
        <v>36408</v>
      </c>
      <c r="H31" s="105">
        <f t="shared" si="6"/>
        <v>12722347</v>
      </c>
    </row>
    <row r="32" spans="1:8" ht="18" customHeight="1">
      <c r="A32" s="90"/>
      <c r="B32" s="175" t="s">
        <v>70</v>
      </c>
      <c r="C32" s="107">
        <v>23388249</v>
      </c>
      <c r="D32" s="104">
        <v>53438</v>
      </c>
      <c r="E32" s="104">
        <v>0</v>
      </c>
      <c r="F32" s="106">
        <v>0</v>
      </c>
      <c r="G32" s="106">
        <v>74815</v>
      </c>
      <c r="H32" s="105">
        <f t="shared" si="6"/>
        <v>23516502</v>
      </c>
    </row>
    <row r="33" spans="1:8" ht="18" customHeight="1">
      <c r="A33" s="90"/>
      <c r="B33" s="175" t="s">
        <v>71</v>
      </c>
      <c r="C33" s="107">
        <v>12298727</v>
      </c>
      <c r="D33" s="104">
        <v>274779</v>
      </c>
      <c r="E33" s="104">
        <v>0</v>
      </c>
      <c r="F33" s="106">
        <v>0</v>
      </c>
      <c r="G33" s="106">
        <v>39730</v>
      </c>
      <c r="H33" s="105">
        <f t="shared" si="6"/>
        <v>12613236</v>
      </c>
    </row>
    <row r="34" spans="1:8" ht="18" customHeight="1">
      <c r="A34" s="90"/>
      <c r="B34" s="175" t="s">
        <v>72</v>
      </c>
      <c r="C34" s="107">
        <v>18702495</v>
      </c>
      <c r="D34" s="104">
        <v>7225</v>
      </c>
      <c r="E34" s="104">
        <v>0</v>
      </c>
      <c r="F34" s="106">
        <v>0</v>
      </c>
      <c r="G34" s="106">
        <v>68644</v>
      </c>
      <c r="H34" s="105">
        <f t="shared" si="6"/>
        <v>18778364</v>
      </c>
    </row>
    <row r="35" spans="1:8" ht="18" customHeight="1">
      <c r="A35" s="90"/>
      <c r="B35" s="175" t="s">
        <v>73</v>
      </c>
      <c r="C35" s="107">
        <v>28029444</v>
      </c>
      <c r="D35" s="104">
        <v>163058</v>
      </c>
      <c r="E35" s="104">
        <v>0</v>
      </c>
      <c r="F35" s="106">
        <v>0</v>
      </c>
      <c r="G35" s="106">
        <v>103749</v>
      </c>
      <c r="H35" s="105">
        <f t="shared" si="6"/>
        <v>28296251</v>
      </c>
    </row>
    <row r="36" spans="1:8" ht="6.75" customHeight="1">
      <c r="A36" s="89"/>
      <c r="B36" s="220"/>
      <c r="C36" s="221"/>
      <c r="D36" s="221"/>
      <c r="E36" s="221"/>
      <c r="F36" s="221"/>
      <c r="G36" s="221"/>
      <c r="H36" s="222"/>
    </row>
    <row r="37" spans="1:8" ht="18" customHeight="1">
      <c r="A37" s="91"/>
      <c r="B37" s="227" t="s">
        <v>40</v>
      </c>
      <c r="C37" s="216">
        <v>0</v>
      </c>
      <c r="D37" s="217">
        <v>0</v>
      </c>
      <c r="E37" s="217">
        <v>80969102</v>
      </c>
      <c r="F37" s="217">
        <v>20947000</v>
      </c>
      <c r="G37" s="217">
        <v>0</v>
      </c>
      <c r="H37" s="219">
        <f>+SUM(C37:G37)</f>
        <v>101916102</v>
      </c>
    </row>
    <row r="38" spans="1:8" ht="6.75" customHeight="1" thickBot="1">
      <c r="A38" s="89"/>
      <c r="B38" s="118"/>
      <c r="C38" s="228"/>
      <c r="D38" s="228"/>
      <c r="E38" s="228"/>
      <c r="F38" s="228"/>
      <c r="G38" s="228"/>
      <c r="H38" s="229"/>
    </row>
    <row r="40" spans="1:8">
      <c r="C40" s="92"/>
    </row>
    <row r="41" spans="1:8">
      <c r="C41" s="92"/>
      <c r="D41" s="92"/>
      <c r="E41" s="93"/>
      <c r="F41" s="92"/>
      <c r="G41" s="92"/>
    </row>
    <row r="46" spans="1:8">
      <c r="C46" s="92"/>
    </row>
    <row r="47" spans="1:8">
      <c r="D47" s="92"/>
      <c r="E47" s="93"/>
    </row>
    <row r="49" spans="5:7">
      <c r="E49" s="93"/>
    </row>
    <row r="51" spans="5:7">
      <c r="E51" s="92"/>
      <c r="F51" s="94"/>
      <c r="G51" s="94"/>
    </row>
  </sheetData>
  <mergeCells count="9">
    <mergeCell ref="E5:E6"/>
    <mergeCell ref="F5:F6"/>
    <mergeCell ref="H5:H6"/>
    <mergeCell ref="G5:G6"/>
    <mergeCell ref="B2:H2"/>
    <mergeCell ref="B3:H3"/>
    <mergeCell ref="B5:B6"/>
    <mergeCell ref="C5:C6"/>
    <mergeCell ref="D5:D6"/>
  </mergeCells>
  <printOptions horizontalCentered="1"/>
  <pageMargins left="0.23622047244094491" right="0.23622047244094491" top="0.51181102362204722" bottom="0.23622047244094491" header="0.31496062992125984" footer="0.19685039370078741"/>
  <pageSetup paperSize="14" scale="78" firstPageNumber="8" orientation="landscape" useFirstPageNumber="1" horizontalDpi="4294967294" verticalDpi="4294967294" r:id="rId1"/>
  <headerFooter>
    <oddFooter>&amp;RPage &amp;[8 of 45</oddFooter>
  </headerFooter>
  <ignoredErrors>
    <ignoredError sqref="H13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2">
    <tabColor theme="1"/>
  </sheetPr>
  <dimension ref="A1:H39"/>
  <sheetViews>
    <sheetView showGridLines="0" zoomScale="80" zoomScaleNormal="80" zoomScaleSheetLayoutView="80" workbookViewId="0">
      <pane xSplit="2" ySplit="6" topLeftCell="C7" activePane="bottomRight" state="frozen"/>
      <selection pane="bottomRight" activeCell="E23" sqref="E23"/>
      <selection pane="bottomLeft" activeCell="F34" sqref="F34"/>
      <selection pane="topRight" activeCell="F34" sqref="F34"/>
    </sheetView>
  </sheetViews>
  <sheetFormatPr defaultRowHeight="15"/>
  <cols>
    <col min="1" max="1" width="5.42578125" customWidth="1"/>
    <col min="2" max="2" width="44" customWidth="1"/>
    <col min="3" max="3" width="19.7109375" customWidth="1"/>
    <col min="4" max="8" width="16.5703125" customWidth="1"/>
  </cols>
  <sheetData>
    <row r="1" spans="1:8" ht="24" customHeight="1">
      <c r="B1" s="7"/>
      <c r="H1" s="2" t="s">
        <v>74</v>
      </c>
    </row>
    <row r="2" spans="1:8" ht="19.5">
      <c r="B2" s="195" t="s">
        <v>75</v>
      </c>
      <c r="C2" s="195"/>
      <c r="D2" s="195"/>
      <c r="E2" s="195"/>
      <c r="F2" s="195"/>
      <c r="G2" s="195"/>
      <c r="H2" s="195"/>
    </row>
    <row r="3" spans="1:8" ht="18.75">
      <c r="B3" s="191" t="s">
        <v>18</v>
      </c>
      <c r="C3" s="191"/>
      <c r="D3" s="191"/>
      <c r="E3" s="191"/>
      <c r="F3" s="191"/>
      <c r="G3" s="191"/>
      <c r="H3" s="191"/>
    </row>
    <row r="4" spans="1:8" s="86" customFormat="1" ht="11.25" customHeight="1" thickBot="1">
      <c r="B4" s="87"/>
      <c r="C4" s="95"/>
      <c r="D4" s="9"/>
      <c r="E4" s="9"/>
      <c r="F4" s="9"/>
      <c r="G4" s="9"/>
      <c r="H4" s="9"/>
    </row>
    <row r="5" spans="1:8" ht="41.25" customHeight="1" thickBot="1">
      <c r="B5" s="130" t="s">
        <v>44</v>
      </c>
      <c r="C5" s="131" t="s">
        <v>20</v>
      </c>
      <c r="D5" s="132" t="s">
        <v>76</v>
      </c>
      <c r="E5" s="133" t="s">
        <v>77</v>
      </c>
      <c r="F5" s="133" t="s">
        <v>78</v>
      </c>
      <c r="G5" s="133" t="s">
        <v>79</v>
      </c>
      <c r="H5" s="134" t="s">
        <v>80</v>
      </c>
    </row>
    <row r="6" spans="1:8" ht="6.95" customHeight="1">
      <c r="B6" s="111"/>
      <c r="C6" s="108"/>
      <c r="D6" s="12"/>
      <c r="E6" s="13"/>
      <c r="F6" s="13"/>
      <c r="G6" s="13"/>
      <c r="H6" s="14"/>
    </row>
    <row r="7" spans="1:8" ht="18" customHeight="1">
      <c r="A7" s="15"/>
      <c r="B7" s="112" t="s">
        <v>33</v>
      </c>
      <c r="C7" s="230">
        <f>SUM(D7:H7)</f>
        <v>3232475026</v>
      </c>
      <c r="D7" s="209">
        <f>D9+D36</f>
        <v>1711755255</v>
      </c>
      <c r="E7" s="210">
        <f>E9+E36</f>
        <v>343103807</v>
      </c>
      <c r="F7" s="210">
        <f t="shared" ref="F7:H7" si="0">F9+F36</f>
        <v>710042871</v>
      </c>
      <c r="G7" s="210">
        <f t="shared" si="0"/>
        <v>178464026</v>
      </c>
      <c r="H7" s="212">
        <f t="shared" si="0"/>
        <v>289109067</v>
      </c>
    </row>
    <row r="8" spans="1:8" ht="6.95" customHeight="1">
      <c r="B8" s="113"/>
      <c r="C8" s="231"/>
      <c r="D8" s="214"/>
      <c r="E8" s="214"/>
      <c r="F8" s="214"/>
      <c r="G8" s="214"/>
      <c r="H8" s="231"/>
    </row>
    <row r="9" spans="1:8" ht="18" customHeight="1">
      <c r="A9" s="23"/>
      <c r="B9" s="114" t="s">
        <v>34</v>
      </c>
      <c r="C9" s="232">
        <f>SUM(D9:H9)</f>
        <v>3130558924</v>
      </c>
      <c r="D9" s="216">
        <f>D11+D12</f>
        <v>1630786153</v>
      </c>
      <c r="E9" s="217">
        <f>E11+E12</f>
        <v>343103807</v>
      </c>
      <c r="F9" s="217">
        <f t="shared" ref="F9:H9" si="1">F11+F12</f>
        <v>710042871</v>
      </c>
      <c r="G9" s="217">
        <f t="shared" si="1"/>
        <v>178464026</v>
      </c>
      <c r="H9" s="219">
        <f t="shared" si="1"/>
        <v>268162067</v>
      </c>
    </row>
    <row r="10" spans="1:8" ht="6.75" customHeight="1">
      <c r="A10" s="24"/>
      <c r="B10" s="111"/>
      <c r="C10" s="233"/>
      <c r="D10" s="221"/>
      <c r="E10" s="221"/>
      <c r="F10" s="221"/>
      <c r="G10" s="221"/>
      <c r="H10" s="233"/>
    </row>
    <row r="11" spans="1:8" ht="18" customHeight="1">
      <c r="A11" s="25"/>
      <c r="B11" s="115" t="s">
        <v>50</v>
      </c>
      <c r="C11" s="234">
        <f t="shared" ref="C11:C34" si="2">SUM(D11:H11)</f>
        <v>1935341021</v>
      </c>
      <c r="D11" s="224">
        <f>'Table 5B - IT'!$C$11</f>
        <v>916530438</v>
      </c>
      <c r="E11" s="225">
        <f>'Table 5C - ET'!$C$11</f>
        <v>341336906</v>
      </c>
      <c r="F11" s="225">
        <f>'Table 5D - VT'!$C$11</f>
        <v>376601937</v>
      </c>
      <c r="G11" s="225">
        <f>'Table 5E - PT'!$C$11</f>
        <v>133578219</v>
      </c>
      <c r="H11" s="226">
        <f>'Table 5F - OT'!$C$11</f>
        <v>167293521</v>
      </c>
    </row>
    <row r="12" spans="1:8" ht="18" customHeight="1">
      <c r="A12" s="25"/>
      <c r="B12" s="115" t="s">
        <v>51</v>
      </c>
      <c r="C12" s="234">
        <f t="shared" si="2"/>
        <v>1195217903</v>
      </c>
      <c r="D12" s="224">
        <f>SUM(D13:D34)</f>
        <v>714255715</v>
      </c>
      <c r="E12" s="225">
        <f>SUM(E13:E34)</f>
        <v>1766901</v>
      </c>
      <c r="F12" s="225">
        <f t="shared" ref="F12:H12" si="3">SUM(F13:F34)</f>
        <v>333440934</v>
      </c>
      <c r="G12" s="225">
        <f t="shared" si="3"/>
        <v>44885807</v>
      </c>
      <c r="H12" s="226">
        <f t="shared" si="3"/>
        <v>100868546</v>
      </c>
    </row>
    <row r="13" spans="1:8" ht="18" customHeight="1">
      <c r="A13" s="25"/>
      <c r="B13" s="116" t="s">
        <v>52</v>
      </c>
      <c r="C13" s="119">
        <f t="shared" si="2"/>
        <v>26556608</v>
      </c>
      <c r="D13" s="107">
        <f>+'Table 5B - IT'!$C$23</f>
        <v>14391865</v>
      </c>
      <c r="E13" s="104">
        <f>+'Table 5C - ET'!$C$23</f>
        <v>52555</v>
      </c>
      <c r="F13" s="104">
        <f>+'Table 5D - VT'!$C$23</f>
        <v>8591262</v>
      </c>
      <c r="G13" s="104">
        <f>+'Table 5E - PT'!$C$23</f>
        <v>1072110</v>
      </c>
      <c r="H13" s="105">
        <f>+'Table 5F - OT'!$C$23</f>
        <v>2448816</v>
      </c>
    </row>
    <row r="14" spans="1:8" ht="18" customHeight="1">
      <c r="A14" s="25"/>
      <c r="B14" s="116" t="s">
        <v>53</v>
      </c>
      <c r="C14" s="119">
        <f t="shared" si="2"/>
        <v>12325637</v>
      </c>
      <c r="D14" s="107">
        <f>+'Table 5B - IT'!$C$31</f>
        <v>6619973</v>
      </c>
      <c r="E14" s="104">
        <f>+'Table 5C - ET'!$C$31</f>
        <v>17852</v>
      </c>
      <c r="F14" s="104">
        <f>+'Table 5D - VT'!$C$31</f>
        <v>4332540</v>
      </c>
      <c r="G14" s="104">
        <f>+'Table 5E - PT'!$C$31</f>
        <v>485525</v>
      </c>
      <c r="H14" s="105">
        <f>+'Table 5F - OT'!$C$31</f>
        <v>869747</v>
      </c>
    </row>
    <row r="15" spans="1:8" ht="18" customHeight="1">
      <c r="A15" s="25"/>
      <c r="B15" s="116" t="s">
        <v>54</v>
      </c>
      <c r="C15" s="119">
        <f t="shared" si="2"/>
        <v>16972045</v>
      </c>
      <c r="D15" s="107">
        <f>+'Table 5B - IT'!$C$39</f>
        <v>9378565</v>
      </c>
      <c r="E15" s="104">
        <f>+'Table 5C - ET'!$C$39</f>
        <v>34521</v>
      </c>
      <c r="F15" s="104">
        <f>+'Table 5D - VT'!$C$39</f>
        <v>5573691</v>
      </c>
      <c r="G15" s="104">
        <f>+'Table 5E - PT'!$C$39</f>
        <v>854406</v>
      </c>
      <c r="H15" s="105">
        <f>+'Table 5F - OT'!$C$39</f>
        <v>1130862</v>
      </c>
    </row>
    <row r="16" spans="1:8" ht="18" customHeight="1">
      <c r="A16" s="25"/>
      <c r="B16" s="116" t="s">
        <v>55</v>
      </c>
      <c r="C16" s="119">
        <f t="shared" si="2"/>
        <v>69618535</v>
      </c>
      <c r="D16" s="107">
        <f>+'Table 5B - IT'!$C$45</f>
        <v>41740684</v>
      </c>
      <c r="E16" s="104">
        <f>+'Table 5C - ET'!$C$45</f>
        <v>314646</v>
      </c>
      <c r="F16" s="104">
        <f>+'Table 5D - VT'!$C$45</f>
        <v>17498920</v>
      </c>
      <c r="G16" s="104">
        <f>+'Table 5E - PT'!$C$45</f>
        <v>3894617</v>
      </c>
      <c r="H16" s="105">
        <f>+'Table 5F - OT'!$C$45</f>
        <v>6169668</v>
      </c>
    </row>
    <row r="17" spans="1:8" ht="18" customHeight="1">
      <c r="A17" s="25"/>
      <c r="B17" s="116" t="s">
        <v>56</v>
      </c>
      <c r="C17" s="119">
        <f t="shared" si="2"/>
        <v>47397575</v>
      </c>
      <c r="D17" s="107">
        <f>+'Table 5B - IT'!$C$58</f>
        <v>24414503</v>
      </c>
      <c r="E17" s="104">
        <f>+'Table 5C - ET'!$C$58</f>
        <v>1263</v>
      </c>
      <c r="F17" s="104">
        <f>+'Table 5D - VT'!$C$58</f>
        <v>16420822</v>
      </c>
      <c r="G17" s="104">
        <f>+'Table 5E - PT'!$C$58</f>
        <v>1559881</v>
      </c>
      <c r="H17" s="105">
        <f>+'Table 5F - OT'!$C$58</f>
        <v>5001106</v>
      </c>
    </row>
    <row r="18" spans="1:8" ht="18" customHeight="1">
      <c r="A18" s="25"/>
      <c r="B18" s="116" t="s">
        <v>57</v>
      </c>
      <c r="C18" s="119">
        <f t="shared" si="2"/>
        <v>72883313</v>
      </c>
      <c r="D18" s="107">
        <f>+'Table 5B - IT'!$C$65</f>
        <v>45411920</v>
      </c>
      <c r="E18" s="104">
        <f>+'Table 5C - ET'!$C$65</f>
        <v>1450</v>
      </c>
      <c r="F18" s="104">
        <f>+'Table 5D - VT'!$C$65</f>
        <v>20503622</v>
      </c>
      <c r="G18" s="104">
        <f>+'Table 5E - PT'!$C$65</f>
        <v>2713689</v>
      </c>
      <c r="H18" s="105">
        <f>+'Table 5F - OT'!$C$65</f>
        <v>4252632</v>
      </c>
    </row>
    <row r="19" spans="1:8" ht="18" customHeight="1">
      <c r="A19" s="25"/>
      <c r="B19" s="116" t="s">
        <v>58</v>
      </c>
      <c r="C19" s="119">
        <f t="shared" si="2"/>
        <v>118737679</v>
      </c>
      <c r="D19" s="107">
        <f>+'Table 5B - IT'!$C$74</f>
        <v>71177730</v>
      </c>
      <c r="E19" s="104">
        <f>+'Table 5C - ET'!$C$74</f>
        <v>2125</v>
      </c>
      <c r="F19" s="104">
        <f>+'Table 5D - VT'!$C$74</f>
        <v>33295604</v>
      </c>
      <c r="G19" s="104">
        <f>+'Table 5E - PT'!$C$74</f>
        <v>4446607</v>
      </c>
      <c r="H19" s="105">
        <f>+'Table 5F - OT'!$C$74</f>
        <v>9815613</v>
      </c>
    </row>
    <row r="20" spans="1:8" ht="18" customHeight="1">
      <c r="A20" s="25"/>
      <c r="B20" s="116" t="s">
        <v>59</v>
      </c>
      <c r="C20" s="119">
        <f t="shared" si="2"/>
        <v>137316256</v>
      </c>
      <c r="D20" s="107">
        <f>+'Table 5B - IT'!$C$80</f>
        <v>81274548</v>
      </c>
      <c r="E20" s="104">
        <f>+'Table 5C - ET'!$C$80</f>
        <v>51658</v>
      </c>
      <c r="F20" s="104">
        <f>+'Table 5D - VT'!$C$80</f>
        <v>37500937</v>
      </c>
      <c r="G20" s="104">
        <f>+'Table 5E - PT'!$C$80</f>
        <v>4794878</v>
      </c>
      <c r="H20" s="105">
        <f>+'Table 5F - OT'!$C$80</f>
        <v>13694235</v>
      </c>
    </row>
    <row r="21" spans="1:8" ht="18" customHeight="1">
      <c r="A21" s="25"/>
      <c r="B21" s="116" t="s">
        <v>60</v>
      </c>
      <c r="C21" s="119">
        <f t="shared" si="2"/>
        <v>159278867</v>
      </c>
      <c r="D21" s="107">
        <f>+'Table 5B - IT'!$C$87</f>
        <v>96662641</v>
      </c>
      <c r="E21" s="104">
        <f>+'Table 5C - ET'!$C$87</f>
        <v>38003</v>
      </c>
      <c r="F21" s="104">
        <f>+'Table 5D - VT'!$C$87</f>
        <v>47069969</v>
      </c>
      <c r="G21" s="104">
        <f>+'Table 5E - PT'!$C$87</f>
        <v>5088183</v>
      </c>
      <c r="H21" s="105">
        <f>+'Table 5F - OT'!$C$87</f>
        <v>10420071</v>
      </c>
    </row>
    <row r="22" spans="1:8" ht="18" customHeight="1">
      <c r="A22" s="25"/>
      <c r="B22" s="116" t="s">
        <v>61</v>
      </c>
      <c r="C22" s="119">
        <f t="shared" si="2"/>
        <v>184790398</v>
      </c>
      <c r="D22" s="107">
        <f>+'Table 5B - IT'!$C$93</f>
        <v>121116968</v>
      </c>
      <c r="E22" s="104">
        <f>+'Table 5C - ET'!$C$93</f>
        <v>262819</v>
      </c>
      <c r="F22" s="104">
        <f>+'Table 5D - VT'!$C$93</f>
        <v>44442102</v>
      </c>
      <c r="G22" s="104">
        <f>+'Table 5E - PT'!$C$93</f>
        <v>7179597</v>
      </c>
      <c r="H22" s="105">
        <f>+'Table 5F - OT'!$C$93</f>
        <v>11788912</v>
      </c>
    </row>
    <row r="23" spans="1:8" ht="28.5" customHeight="1">
      <c r="A23" s="25"/>
      <c r="B23" s="135" t="s">
        <v>62</v>
      </c>
      <c r="C23" s="119">
        <f t="shared" si="2"/>
        <v>67624919</v>
      </c>
      <c r="D23" s="107">
        <f>+'Table 5B - IT'!$C$100</f>
        <v>40013960</v>
      </c>
      <c r="E23" s="104">
        <f>+'Table 5C - ET'!$C$100</f>
        <v>25841</v>
      </c>
      <c r="F23" s="104">
        <f>+'Table 5D - VT'!$C$100</f>
        <v>14414644</v>
      </c>
      <c r="G23" s="104">
        <f>+'Table 5E - PT'!$C$100</f>
        <v>2554563</v>
      </c>
      <c r="H23" s="105">
        <f>+'Table 5F - OT'!$C$100</f>
        <v>10615911</v>
      </c>
    </row>
    <row r="24" spans="1:8" ht="18" customHeight="1">
      <c r="A24" s="25"/>
      <c r="B24" s="116" t="s">
        <v>63</v>
      </c>
      <c r="C24" s="119">
        <f t="shared" si="2"/>
        <v>50946207</v>
      </c>
      <c r="D24" s="107">
        <f>+'Table 5B - IT'!$C$109</f>
        <v>31502537</v>
      </c>
      <c r="E24" s="104">
        <f>+'Table 5C - ET'!$C$109</f>
        <v>2104</v>
      </c>
      <c r="F24" s="104">
        <f>+'Table 5D - VT'!$C$109</f>
        <v>12403024</v>
      </c>
      <c r="G24" s="104">
        <f>+'Table 5E - PT'!$C$109</f>
        <v>2035809</v>
      </c>
      <c r="H24" s="105">
        <f>+'Table 5F - OT'!$C$109</f>
        <v>5002733</v>
      </c>
    </row>
    <row r="25" spans="1:8" ht="18" customHeight="1">
      <c r="A25" s="25"/>
      <c r="B25" s="116" t="s">
        <v>64</v>
      </c>
      <c r="C25" s="119">
        <f t="shared" si="2"/>
        <v>23138050</v>
      </c>
      <c r="D25" s="107">
        <f>+'Table 5B - IT'!$C$117</f>
        <v>12473183</v>
      </c>
      <c r="E25" s="104">
        <f>+'Table 5C - ET'!$C$117</f>
        <v>47606</v>
      </c>
      <c r="F25" s="104">
        <f>+'Table 5D - VT'!$C$117</f>
        <v>7883958</v>
      </c>
      <c r="G25" s="104">
        <f>+'Table 5E - PT'!$C$117</f>
        <v>1211814</v>
      </c>
      <c r="H25" s="105">
        <f>+'Table 5F - OT'!$C$117</f>
        <v>1521489</v>
      </c>
    </row>
    <row r="26" spans="1:8" ht="18" customHeight="1">
      <c r="A26" s="25"/>
      <c r="B26" s="116" t="s">
        <v>65</v>
      </c>
      <c r="C26" s="119">
        <f t="shared" si="2"/>
        <v>20873082</v>
      </c>
      <c r="D26" s="107">
        <f>+'Table 5B - IT'!$C$126</f>
        <v>12175684</v>
      </c>
      <c r="E26" s="104">
        <f>+'Table 5C - ET'!$C$126</f>
        <v>25156</v>
      </c>
      <c r="F26" s="104">
        <f>+'Table 5D - VT'!$C$126</f>
        <v>6114818</v>
      </c>
      <c r="G26" s="104">
        <f>+'Table 5E - PT'!$C$126</f>
        <v>717666</v>
      </c>
      <c r="H26" s="105">
        <f>+'Table 5F - OT'!$C$126</f>
        <v>1839758</v>
      </c>
    </row>
    <row r="27" spans="1:8" ht="18" customHeight="1">
      <c r="A27" s="25"/>
      <c r="B27" s="116" t="s">
        <v>66</v>
      </c>
      <c r="C27" s="119">
        <f t="shared" si="2"/>
        <v>17762703</v>
      </c>
      <c r="D27" s="107">
        <f>+'Table 5B - IT'!$C$133</f>
        <v>10870509</v>
      </c>
      <c r="E27" s="104">
        <f>+'Table 5C - ET'!$C$133</f>
        <v>23500</v>
      </c>
      <c r="F27" s="104">
        <f>+'Table 5D - VT'!$C$133</f>
        <v>4685509</v>
      </c>
      <c r="G27" s="104">
        <f>+'Table 5E - PT'!$C$133</f>
        <v>858277</v>
      </c>
      <c r="H27" s="105">
        <f>+'Table 5F - OT'!$C$133</f>
        <v>1324908</v>
      </c>
    </row>
    <row r="28" spans="1:8" ht="18" customHeight="1">
      <c r="A28" s="25"/>
      <c r="B28" s="116" t="s">
        <v>67</v>
      </c>
      <c r="C28" s="119">
        <f t="shared" si="2"/>
        <v>55143678</v>
      </c>
      <c r="D28" s="107">
        <f>+'Table 5B - IT'!$C$139</f>
        <v>33476831</v>
      </c>
      <c r="E28" s="104">
        <f>+'Table 5C - ET'!$C$139</f>
        <v>47977</v>
      </c>
      <c r="F28" s="104">
        <f>+'Table 5D - VT'!$C$139</f>
        <v>15580942</v>
      </c>
      <c r="G28" s="104">
        <f>+'Table 5E - PT'!$C$139</f>
        <v>1544512</v>
      </c>
      <c r="H28" s="105">
        <f>+'Table 5F - OT'!$C$139</f>
        <v>4493416</v>
      </c>
    </row>
    <row r="29" spans="1:8" ht="18" customHeight="1">
      <c r="A29" s="25"/>
      <c r="B29" s="116" t="s">
        <v>68</v>
      </c>
      <c r="C29" s="119">
        <f t="shared" si="2"/>
        <v>17925651</v>
      </c>
      <c r="D29" s="107">
        <f>+'Table 5B - IT'!$C$146</f>
        <v>9591129</v>
      </c>
      <c r="E29" s="104">
        <f>+'Table 5C - ET'!$C$146</f>
        <v>302880</v>
      </c>
      <c r="F29" s="104">
        <f>+'Table 5D - VT'!$C$146</f>
        <v>6224969</v>
      </c>
      <c r="G29" s="104">
        <f>+'Table 5E - PT'!$C$146</f>
        <v>573220</v>
      </c>
      <c r="H29" s="105">
        <f>+'Table 5F - OT'!$C$146</f>
        <v>1233453</v>
      </c>
    </row>
    <row r="30" spans="1:8" ht="18" customHeight="1">
      <c r="A30" s="25"/>
      <c r="B30" s="116" t="s">
        <v>69</v>
      </c>
      <c r="C30" s="119">
        <f t="shared" si="2"/>
        <v>12722347</v>
      </c>
      <c r="D30" s="107">
        <f>+'Table 5B - IT'!$C$154</f>
        <v>7233894</v>
      </c>
      <c r="E30" s="104">
        <f>+'Table 5C - ET'!$C$154</f>
        <v>16445</v>
      </c>
      <c r="F30" s="104">
        <f>+'Table 5D - VT'!$C$154</f>
        <v>4146489</v>
      </c>
      <c r="G30" s="104">
        <f>+'Table 5E - PT'!$C$154</f>
        <v>446343</v>
      </c>
      <c r="H30" s="105">
        <f>+'Table 5F - OT'!$C$154</f>
        <v>879176</v>
      </c>
    </row>
    <row r="31" spans="1:8" ht="18" customHeight="1">
      <c r="A31" s="25"/>
      <c r="B31" s="116" t="s">
        <v>70</v>
      </c>
      <c r="C31" s="119">
        <f t="shared" si="2"/>
        <v>23516502</v>
      </c>
      <c r="D31" s="107">
        <f>+'Table 5B - IT'!$C$163</f>
        <v>12691127</v>
      </c>
      <c r="E31" s="104">
        <f>+'Table 5C - ET'!$C$163</f>
        <v>53438</v>
      </c>
      <c r="F31" s="104">
        <f>+'Table 5D - VT'!$C$163</f>
        <v>7396258</v>
      </c>
      <c r="G31" s="104">
        <f>+'Table 5E - PT'!$C$163</f>
        <v>695997</v>
      </c>
      <c r="H31" s="105">
        <f>+'Table 5F - OT'!$C$163</f>
        <v>2679682</v>
      </c>
    </row>
    <row r="32" spans="1:8" ht="18" customHeight="1">
      <c r="A32" s="25"/>
      <c r="B32" s="116" t="s">
        <v>71</v>
      </c>
      <c r="C32" s="119">
        <f t="shared" si="2"/>
        <v>12613236</v>
      </c>
      <c r="D32" s="107">
        <f>+'Table 5B - IT'!$C$171</f>
        <v>6170664</v>
      </c>
      <c r="E32" s="104">
        <f>+'Table 5C - ET'!$C$171</f>
        <v>274779</v>
      </c>
      <c r="F32" s="104">
        <f>+'Table 5D - VT'!$C$171</f>
        <v>4483678</v>
      </c>
      <c r="G32" s="104">
        <f>+'Table 5E - PT'!$C$171</f>
        <v>424729</v>
      </c>
      <c r="H32" s="105">
        <f>+'Table 5F - OT'!$C$171</f>
        <v>1259386</v>
      </c>
    </row>
    <row r="33" spans="1:8" ht="18" customHeight="1">
      <c r="A33" s="25"/>
      <c r="B33" s="116" t="s">
        <v>72</v>
      </c>
      <c r="C33" s="119">
        <f t="shared" si="2"/>
        <v>18778364</v>
      </c>
      <c r="D33" s="107">
        <f>+'Table 5B - IT'!$C$177</f>
        <v>9590380</v>
      </c>
      <c r="E33" s="104">
        <f>+'Table 5C - ET'!$C$177</f>
        <v>7225</v>
      </c>
      <c r="F33" s="104">
        <f>+'Table 5D - VT'!$C$177</f>
        <v>6558325</v>
      </c>
      <c r="G33" s="104">
        <f>+'Table 5E - PT'!$C$177</f>
        <v>673390</v>
      </c>
      <c r="H33" s="105">
        <f>+'Table 5F - OT'!$C$177</f>
        <v>1949044</v>
      </c>
    </row>
    <row r="34" spans="1:8" ht="18" customHeight="1">
      <c r="A34" s="25"/>
      <c r="B34" s="116" t="s">
        <v>73</v>
      </c>
      <c r="C34" s="119">
        <f t="shared" si="2"/>
        <v>28296251</v>
      </c>
      <c r="D34" s="107">
        <f>+'Table 5B - IT'!$C$184</f>
        <v>16276420</v>
      </c>
      <c r="E34" s="104">
        <f>+'Table 5C - ET'!$C$184</f>
        <v>163058</v>
      </c>
      <c r="F34" s="104">
        <f>+'Table 5D - VT'!$C$184</f>
        <v>8318851</v>
      </c>
      <c r="G34" s="104">
        <f>+'Table 5E - PT'!$C$184</f>
        <v>1059994</v>
      </c>
      <c r="H34" s="105">
        <f>+'Table 5F - OT'!$C$184</f>
        <v>2477928</v>
      </c>
    </row>
    <row r="35" spans="1:8" ht="6.75" customHeight="1">
      <c r="A35" s="24"/>
      <c r="B35" s="111"/>
      <c r="C35" s="233"/>
      <c r="D35" s="221"/>
      <c r="E35" s="221"/>
      <c r="F35" s="221"/>
      <c r="G35" s="221"/>
      <c r="H35" s="233"/>
    </row>
    <row r="36" spans="1:8" ht="18" customHeight="1">
      <c r="A36" s="26"/>
      <c r="B36" s="117" t="s">
        <v>40</v>
      </c>
      <c r="C36" s="232">
        <f>SUM(D36:H36)</f>
        <v>101916102</v>
      </c>
      <c r="D36" s="216">
        <f>+'Table 5B - IT'!$C$191</f>
        <v>80969102</v>
      </c>
      <c r="E36" s="217">
        <f>+'Table 5C - ET'!$C$191</f>
        <v>0</v>
      </c>
      <c r="F36" s="217">
        <f>+'Table 5D - VT'!$C$191</f>
        <v>0</v>
      </c>
      <c r="G36" s="217">
        <f>+'Table 5E - PT'!$C$191</f>
        <v>0</v>
      </c>
      <c r="H36" s="219">
        <f>+'Table 5F - OT'!$C$191</f>
        <v>20947000</v>
      </c>
    </row>
    <row r="37" spans="1:8" ht="6.75" customHeight="1" thickBot="1">
      <c r="A37" s="24"/>
      <c r="B37" s="118"/>
      <c r="C37" s="28"/>
      <c r="D37" s="27"/>
      <c r="E37" s="27"/>
      <c r="F37" s="27"/>
      <c r="G37" s="27"/>
      <c r="H37" s="28"/>
    </row>
    <row r="38" spans="1:8" s="5" customFormat="1">
      <c r="C38" s="64"/>
      <c r="D38" s="64"/>
      <c r="E38" s="64"/>
      <c r="F38" s="64"/>
      <c r="G38" s="64"/>
      <c r="H38" s="64"/>
    </row>
    <row r="39" spans="1:8" s="5" customFormat="1">
      <c r="C39" s="63"/>
      <c r="D39" s="63"/>
      <c r="E39" s="63"/>
      <c r="F39" s="63"/>
      <c r="G39" s="63"/>
      <c r="H39" s="63"/>
    </row>
  </sheetData>
  <mergeCells count="2">
    <mergeCell ref="B2:H2"/>
    <mergeCell ref="B3:H3"/>
  </mergeCells>
  <printOptions horizontalCentered="1"/>
  <pageMargins left="0.23622047244094491" right="0.23622047244094491" top="0.51181102362204722" bottom="0.31496062992125984" header="0.31496062992125984" footer="3.937007874015748E-2"/>
  <pageSetup paperSize="14" scale="77" firstPageNumber="9" fitToHeight="0" orientation="landscape" useFirstPageNumber="1" horizontalDpi="4294967294" verticalDpi="4294967294" r:id="rId1"/>
  <headerFooter>
    <oddFooter>&amp;RPage &amp;[9 of 45</oddFooter>
  </headerFooter>
  <ignoredErrors>
    <ignoredError sqref="F37 C7:D37 G37:H37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P191"/>
  <sheetViews>
    <sheetView showGridLines="0" tabSelected="1" zoomScale="80" zoomScaleNormal="80" zoomScaleSheetLayoutView="80" workbookViewId="0">
      <pane xSplit="3" ySplit="6" topLeftCell="D7" activePane="bottomRight" state="frozen"/>
      <selection pane="bottomRight" activeCell="U17" sqref="U17"/>
      <selection pane="bottomLeft" activeCell="F34" sqref="F34"/>
      <selection pane="topRight" activeCell="F34" sqref="F34"/>
    </sheetView>
  </sheetViews>
  <sheetFormatPr defaultRowHeight="15"/>
  <cols>
    <col min="1" max="1" width="3.42578125" style="161" customWidth="1"/>
    <col min="2" max="2" width="51.42578125" style="161" customWidth="1"/>
    <col min="3" max="3" width="15.7109375" style="161" customWidth="1"/>
    <col min="4" max="4" width="14.140625" style="161" customWidth="1"/>
    <col min="5" max="8" width="14.140625" style="137" customWidth="1"/>
    <col min="9" max="15" width="14.140625" style="161" customWidth="1"/>
    <col min="16" max="16" width="12.7109375" style="161" bestFit="1" customWidth="1"/>
    <col min="17" max="16384" width="9.140625" style="161"/>
  </cols>
  <sheetData>
    <row r="1" spans="1:16" s="137" customFormat="1" ht="18.75">
      <c r="B1" s="138"/>
      <c r="O1" s="2" t="s">
        <v>81</v>
      </c>
    </row>
    <row r="2" spans="1:16" s="137" customFormat="1" ht="20.25">
      <c r="B2" s="196" t="s">
        <v>82</v>
      </c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</row>
    <row r="3" spans="1:16" s="137" customFormat="1" ht="18.75">
      <c r="B3" s="197" t="s">
        <v>18</v>
      </c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</row>
    <row r="4" spans="1:16" s="139" customFormat="1" ht="11.25" customHeight="1" thickBot="1">
      <c r="B4" s="140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</row>
    <row r="5" spans="1:16" s="144" customFormat="1" ht="27.75" customHeight="1" thickBot="1">
      <c r="A5" s="143"/>
      <c r="B5" s="124" t="s">
        <v>44</v>
      </c>
      <c r="C5" s="235" t="s">
        <v>83</v>
      </c>
      <c r="D5" s="236" t="s">
        <v>21</v>
      </c>
      <c r="E5" s="236" t="s">
        <v>22</v>
      </c>
      <c r="F5" s="236" t="s">
        <v>23</v>
      </c>
      <c r="G5" s="236" t="s">
        <v>24</v>
      </c>
      <c r="H5" s="236" t="s">
        <v>25</v>
      </c>
      <c r="I5" s="236" t="s">
        <v>26</v>
      </c>
      <c r="J5" s="236" t="s">
        <v>27</v>
      </c>
      <c r="K5" s="236" t="s">
        <v>28</v>
      </c>
      <c r="L5" s="236" t="s">
        <v>29</v>
      </c>
      <c r="M5" s="236" t="s">
        <v>30</v>
      </c>
      <c r="N5" s="236" t="s">
        <v>31</v>
      </c>
      <c r="O5" s="237" t="s">
        <v>32</v>
      </c>
      <c r="P5" s="238"/>
    </row>
    <row r="6" spans="1:16" s="145" customFormat="1" ht="6.95" customHeight="1" thickBot="1">
      <c r="A6" s="142"/>
      <c r="B6" s="239"/>
      <c r="C6" s="240"/>
      <c r="D6" s="240"/>
      <c r="E6" s="177"/>
      <c r="F6" s="177"/>
      <c r="G6" s="177"/>
      <c r="H6" s="177"/>
      <c r="I6" s="240"/>
      <c r="J6" s="177"/>
      <c r="K6" s="177"/>
      <c r="L6" s="177"/>
      <c r="M6" s="177"/>
      <c r="N6" s="177"/>
      <c r="O6" s="178"/>
    </row>
    <row r="7" spans="1:16" s="145" customFormat="1" ht="18" customHeight="1" thickBot="1">
      <c r="A7" s="146"/>
      <c r="B7" s="241" t="s">
        <v>33</v>
      </c>
      <c r="C7" s="242">
        <f>D7+E7+F7+G7+H7+I7+J7+K7+L7+M7+N7+O7</f>
        <v>3232475026</v>
      </c>
      <c r="D7" s="242">
        <f>D9+D191</f>
        <v>349695755</v>
      </c>
      <c r="E7" s="242">
        <f t="shared" ref="E7:O7" si="0">E9+E191</f>
        <v>155470351</v>
      </c>
      <c r="F7" s="242">
        <f t="shared" si="0"/>
        <v>166828008</v>
      </c>
      <c r="G7" s="242">
        <f t="shared" si="0"/>
        <v>431946048</v>
      </c>
      <c r="H7" s="242">
        <f t="shared" si="0"/>
        <v>250659780</v>
      </c>
      <c r="I7" s="242">
        <f t="shared" si="0"/>
        <v>194970211</v>
      </c>
      <c r="J7" s="242">
        <f t="shared" si="0"/>
        <v>363750019</v>
      </c>
      <c r="K7" s="242">
        <f t="shared" si="0"/>
        <v>270811837</v>
      </c>
      <c r="L7" s="242">
        <f t="shared" si="0"/>
        <v>199025502</v>
      </c>
      <c r="M7" s="242">
        <f t="shared" si="0"/>
        <v>362987332</v>
      </c>
      <c r="N7" s="242">
        <f t="shared" si="0"/>
        <v>269262260</v>
      </c>
      <c r="O7" s="243">
        <f t="shared" si="0"/>
        <v>217067923</v>
      </c>
      <c r="P7" s="147"/>
    </row>
    <row r="8" spans="1:16" s="145" customFormat="1" ht="6.95" customHeight="1" thickBot="1">
      <c r="A8" s="142"/>
      <c r="B8" s="244"/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80"/>
      <c r="P8" s="147"/>
    </row>
    <row r="9" spans="1:16" s="144" customFormat="1" ht="18" customHeight="1" thickBot="1">
      <c r="A9" s="148"/>
      <c r="B9" s="245" t="s">
        <v>34</v>
      </c>
      <c r="C9" s="246">
        <f>D9+E9+F9+G9+H9+I9+J9+K9+L9+M9+N9+O9</f>
        <v>3130558924</v>
      </c>
      <c r="D9" s="246">
        <f>D11+D21</f>
        <v>339005066</v>
      </c>
      <c r="E9" s="246">
        <f t="shared" ref="E9:O9" si="1">E11+E21</f>
        <v>145934488</v>
      </c>
      <c r="F9" s="246">
        <f t="shared" si="1"/>
        <v>156376197</v>
      </c>
      <c r="G9" s="246">
        <f t="shared" si="1"/>
        <v>426151297</v>
      </c>
      <c r="H9" s="246">
        <f t="shared" si="1"/>
        <v>242569595</v>
      </c>
      <c r="I9" s="246">
        <f t="shared" si="1"/>
        <v>188143712</v>
      </c>
      <c r="J9" s="246">
        <f t="shared" si="1"/>
        <v>352054464</v>
      </c>
      <c r="K9" s="246">
        <f t="shared" si="1"/>
        <v>263286853</v>
      </c>
      <c r="L9" s="246">
        <f t="shared" si="1"/>
        <v>188467967</v>
      </c>
      <c r="M9" s="246">
        <f t="shared" si="1"/>
        <v>356741928</v>
      </c>
      <c r="N9" s="246">
        <f t="shared" si="1"/>
        <v>261096264</v>
      </c>
      <c r="O9" s="247">
        <f t="shared" si="1"/>
        <v>210731093</v>
      </c>
      <c r="P9" s="147"/>
    </row>
    <row r="10" spans="1:16" s="145" customFormat="1" ht="6.95" customHeight="1">
      <c r="A10" s="149"/>
      <c r="B10" s="185"/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2"/>
      <c r="P10" s="147"/>
    </row>
    <row r="11" spans="1:16" s="144" customFormat="1" ht="18" customHeight="1">
      <c r="A11" s="150"/>
      <c r="B11" s="248" t="s">
        <v>84</v>
      </c>
      <c r="C11" s="249">
        <f>+SUM(C12:C19)</f>
        <v>1935341021</v>
      </c>
      <c r="D11" s="250">
        <f t="shared" ref="D11" si="2">+SUM(D12:D19)</f>
        <v>208191800</v>
      </c>
      <c r="E11" s="250">
        <f t="shared" ref="E11:O11" si="3">+SUM(E12:E19)</f>
        <v>90695975</v>
      </c>
      <c r="F11" s="250">
        <f t="shared" si="3"/>
        <v>93475887</v>
      </c>
      <c r="G11" s="250">
        <f t="shared" si="3"/>
        <v>268308285</v>
      </c>
      <c r="H11" s="250">
        <f t="shared" si="3"/>
        <v>153611265</v>
      </c>
      <c r="I11" s="250">
        <f t="shared" si="3"/>
        <v>112859762</v>
      </c>
      <c r="J11" s="250">
        <f t="shared" si="3"/>
        <v>218552171</v>
      </c>
      <c r="K11" s="250">
        <f t="shared" si="3"/>
        <v>168098218</v>
      </c>
      <c r="L11" s="250">
        <f t="shared" si="3"/>
        <v>113585466</v>
      </c>
      <c r="M11" s="250">
        <f t="shared" si="3"/>
        <v>220905769</v>
      </c>
      <c r="N11" s="250">
        <f t="shared" si="3"/>
        <v>164128067</v>
      </c>
      <c r="O11" s="251">
        <f t="shared" si="3"/>
        <v>122928356</v>
      </c>
      <c r="P11" s="147"/>
    </row>
    <row r="12" spans="1:16" s="145" customFormat="1" ht="18" customHeight="1">
      <c r="A12" s="151"/>
      <c r="B12" s="156" t="s">
        <v>85</v>
      </c>
      <c r="C12" s="152">
        <f t="shared" ref="C12:C17" si="4">D12+E12+F12+G12+H12+I12+J12+K12+L12+M12+N12+O12</f>
        <v>234873747</v>
      </c>
      <c r="D12" s="80">
        <f>'Table 5B - IT'!D12+'Table 5C - ET'!D12+'Table 5D - VT'!D12+'Table 5E - PT'!D12+'Table 5F - OT'!D12</f>
        <v>29801993</v>
      </c>
      <c r="E12" s="80">
        <f>'Table 5B - IT'!E12+'Table 5C - ET'!E12+'Table 5D - VT'!E12+'Table 5E - PT'!E12+'Table 5F - OT'!E12</f>
        <v>9667413</v>
      </c>
      <c r="F12" s="80">
        <f>'Table 5B - IT'!F12+'Table 5C - ET'!F12+'Table 5D - VT'!F12+'Table 5E - PT'!F12+'Table 5F - OT'!F12</f>
        <v>11123042</v>
      </c>
      <c r="G12" s="80">
        <f>'Table 5B - IT'!G12+'Table 5C - ET'!G12+'Table 5D - VT'!G12+'Table 5E - PT'!G12+'Table 5F - OT'!G12</f>
        <v>35982728</v>
      </c>
      <c r="H12" s="80">
        <f>'Table 5B - IT'!H12+'Table 5C - ET'!H12+'Table 5D - VT'!H12+'Table 5E - PT'!H12+'Table 5F - OT'!H12</f>
        <v>18725894</v>
      </c>
      <c r="I12" s="80">
        <f>'Table 5B - IT'!I12+'Table 5C - ET'!I12+'Table 5D - VT'!I12+'Table 5E - PT'!I12+'Table 5F - OT'!I12</f>
        <v>10408824</v>
      </c>
      <c r="J12" s="80">
        <f>'Table 5B - IT'!J12+'Table 5C - ET'!J12+'Table 5D - VT'!J12+'Table 5E - PT'!J12+'Table 5F - OT'!J12</f>
        <v>26561672</v>
      </c>
      <c r="K12" s="80">
        <f>'Table 5B - IT'!K12+'Table 5C - ET'!K12+'Table 5D - VT'!K12+'Table 5E - PT'!K12+'Table 5F - OT'!K12</f>
        <v>22452608</v>
      </c>
      <c r="L12" s="80">
        <f>'Table 5B - IT'!L12+'Table 5C - ET'!L12+'Table 5D - VT'!L12+'Table 5E - PT'!L12+'Table 5F - OT'!L12</f>
        <v>11550701</v>
      </c>
      <c r="M12" s="80">
        <f>'Table 5B - IT'!M12+'Table 5C - ET'!M12+'Table 5D - VT'!M12+'Table 5E - PT'!M12+'Table 5F - OT'!M12</f>
        <v>23961750</v>
      </c>
      <c r="N12" s="80">
        <f>'Table 5B - IT'!N12+'Table 5C - ET'!N12+'Table 5D - VT'!N12+'Table 5E - PT'!N12+'Table 5F - OT'!N12</f>
        <v>18944873</v>
      </c>
      <c r="O12" s="81">
        <f>'Table 5B - IT'!O12+'Table 5C - ET'!O12+'Table 5D - VT'!O12+'Table 5E - PT'!O12+'Table 5F - OT'!O12</f>
        <v>15692249</v>
      </c>
      <c r="P12" s="147"/>
    </row>
    <row r="13" spans="1:16" s="145" customFormat="1" ht="18" customHeight="1">
      <c r="A13" s="151"/>
      <c r="B13" s="156" t="s">
        <v>86</v>
      </c>
      <c r="C13" s="152">
        <f t="shared" si="4"/>
        <v>562423918</v>
      </c>
      <c r="D13" s="80">
        <f>'Table 5B - IT'!D13+'Table 5C - ET'!D13+'Table 5D - VT'!D13+'Table 5E - PT'!D13+'Table 5F - OT'!D13</f>
        <v>61551950</v>
      </c>
      <c r="E13" s="80">
        <f>'Table 5B - IT'!E13+'Table 5C - ET'!E13+'Table 5D - VT'!E13+'Table 5E - PT'!E13+'Table 5F - OT'!E13</f>
        <v>28302030</v>
      </c>
      <c r="F13" s="80">
        <f>'Table 5B - IT'!F13+'Table 5C - ET'!F13+'Table 5D - VT'!F13+'Table 5E - PT'!F13+'Table 5F - OT'!F13</f>
        <v>29139486</v>
      </c>
      <c r="G13" s="80">
        <f>'Table 5B - IT'!G13+'Table 5C - ET'!G13+'Table 5D - VT'!G13+'Table 5E - PT'!G13+'Table 5F - OT'!G13</f>
        <v>77618591</v>
      </c>
      <c r="H13" s="80">
        <f>'Table 5B - IT'!H13+'Table 5C - ET'!H13+'Table 5D - VT'!H13+'Table 5E - PT'!H13+'Table 5F - OT'!H13</f>
        <v>42611581</v>
      </c>
      <c r="I13" s="80">
        <f>'Table 5B - IT'!I13+'Table 5C - ET'!I13+'Table 5D - VT'!I13+'Table 5E - PT'!I13+'Table 5F - OT'!I13</f>
        <v>33293844</v>
      </c>
      <c r="J13" s="80">
        <f>'Table 5B - IT'!J13+'Table 5C - ET'!J13+'Table 5D - VT'!J13+'Table 5E - PT'!J13+'Table 5F - OT'!J13</f>
        <v>60636205</v>
      </c>
      <c r="K13" s="80">
        <f>'Table 5B - IT'!K13+'Table 5C - ET'!K13+'Table 5D - VT'!K13+'Table 5E - PT'!K13+'Table 5F - OT'!K13</f>
        <v>47304259</v>
      </c>
      <c r="L13" s="80">
        <f>'Table 5B - IT'!L13+'Table 5C - ET'!L13+'Table 5D - VT'!L13+'Table 5E - PT'!L13+'Table 5F - OT'!L13</f>
        <v>35895747</v>
      </c>
      <c r="M13" s="80">
        <f>'Table 5B - IT'!M13+'Table 5C - ET'!M13+'Table 5D - VT'!M13+'Table 5E - PT'!M13+'Table 5F - OT'!M13</f>
        <v>61455387</v>
      </c>
      <c r="N13" s="80">
        <f>'Table 5B - IT'!N13+'Table 5C - ET'!N13+'Table 5D - VT'!N13+'Table 5E - PT'!N13+'Table 5F - OT'!N13</f>
        <v>46161135</v>
      </c>
      <c r="O13" s="81">
        <f>'Table 5B - IT'!O13+'Table 5C - ET'!O13+'Table 5D - VT'!O13+'Table 5E - PT'!O13+'Table 5F - OT'!O13</f>
        <v>38453703</v>
      </c>
      <c r="P13" s="147"/>
    </row>
    <row r="14" spans="1:16" s="145" customFormat="1" ht="18" customHeight="1">
      <c r="A14" s="151"/>
      <c r="B14" s="156" t="s">
        <v>87</v>
      </c>
      <c r="C14" s="152">
        <f t="shared" si="4"/>
        <v>329460213</v>
      </c>
      <c r="D14" s="80">
        <f>'Table 5B - IT'!D14+'Table 5C - ET'!D14+'Table 5D - VT'!D14+'Table 5E - PT'!D14+'Table 5F - OT'!D14</f>
        <v>37949517</v>
      </c>
      <c r="E14" s="80">
        <f>'Table 5B - IT'!E14+'Table 5C - ET'!E14+'Table 5D - VT'!E14+'Table 5E - PT'!E14+'Table 5F - OT'!E14</f>
        <v>13239732</v>
      </c>
      <c r="F14" s="80">
        <f>'Table 5B - IT'!F14+'Table 5C - ET'!F14+'Table 5D - VT'!F14+'Table 5E - PT'!F14+'Table 5F - OT'!F14</f>
        <v>15245981</v>
      </c>
      <c r="G14" s="80">
        <f>'Table 5B - IT'!G14+'Table 5C - ET'!G14+'Table 5D - VT'!G14+'Table 5E - PT'!G14+'Table 5F - OT'!G14</f>
        <v>47626988</v>
      </c>
      <c r="H14" s="80">
        <f>'Table 5B - IT'!H14+'Table 5C - ET'!H14+'Table 5D - VT'!H14+'Table 5E - PT'!H14+'Table 5F - OT'!H14</f>
        <v>23362839</v>
      </c>
      <c r="I14" s="80">
        <f>'Table 5B - IT'!I14+'Table 5C - ET'!I14+'Table 5D - VT'!I14+'Table 5E - PT'!I14+'Table 5F - OT'!I14</f>
        <v>18961407</v>
      </c>
      <c r="J14" s="80">
        <f>'Table 5B - IT'!J14+'Table 5C - ET'!J14+'Table 5D - VT'!J14+'Table 5E - PT'!J14+'Table 5F - OT'!J14</f>
        <v>41206084</v>
      </c>
      <c r="K14" s="80">
        <f>'Table 5B - IT'!K14+'Table 5C - ET'!K14+'Table 5D - VT'!K14+'Table 5E - PT'!K14+'Table 5F - OT'!K14</f>
        <v>24247106</v>
      </c>
      <c r="L14" s="80">
        <f>'Table 5B - IT'!L14+'Table 5C - ET'!L14+'Table 5D - VT'!L14+'Table 5E - PT'!L14+'Table 5F - OT'!L14</f>
        <v>16577443</v>
      </c>
      <c r="M14" s="80">
        <f>'Table 5B - IT'!M14+'Table 5C - ET'!M14+'Table 5D - VT'!M14+'Table 5E - PT'!M14+'Table 5F - OT'!M14</f>
        <v>43450323</v>
      </c>
      <c r="N14" s="80">
        <f>'Table 5B - IT'!N14+'Table 5C - ET'!N14+'Table 5D - VT'!N14+'Table 5E - PT'!N14+'Table 5F - OT'!N14</f>
        <v>26181425</v>
      </c>
      <c r="O14" s="81">
        <f>'Table 5B - IT'!O14+'Table 5C - ET'!O14+'Table 5D - VT'!O14+'Table 5E - PT'!O14+'Table 5F - OT'!O14</f>
        <v>21411368</v>
      </c>
      <c r="P14" s="147"/>
    </row>
    <row r="15" spans="1:16" s="145" customFormat="1" ht="18" customHeight="1">
      <c r="A15" s="151"/>
      <c r="B15" s="156" t="s">
        <v>88</v>
      </c>
      <c r="C15" s="152">
        <f t="shared" si="4"/>
        <v>260200447</v>
      </c>
      <c r="D15" s="80">
        <f>'Table 5B - IT'!D15+'Table 5C - ET'!D15+'Table 5D - VT'!D15+'Table 5E - PT'!D15+'Table 5F - OT'!D15</f>
        <v>32511356</v>
      </c>
      <c r="E15" s="80">
        <f>'Table 5B - IT'!E15+'Table 5C - ET'!E15+'Table 5D - VT'!E15+'Table 5E - PT'!E15+'Table 5F - OT'!E15</f>
        <v>8596654</v>
      </c>
      <c r="F15" s="80">
        <f>'Table 5B - IT'!F15+'Table 5C - ET'!F15+'Table 5D - VT'!F15+'Table 5E - PT'!F15+'Table 5F - OT'!F15</f>
        <v>9208072</v>
      </c>
      <c r="G15" s="80">
        <f>'Table 5B - IT'!G15+'Table 5C - ET'!G15+'Table 5D - VT'!G15+'Table 5E - PT'!G15+'Table 5F - OT'!G15</f>
        <v>41736867</v>
      </c>
      <c r="H15" s="80">
        <f>'Table 5B - IT'!H15+'Table 5C - ET'!H15+'Table 5D - VT'!H15+'Table 5E - PT'!H15+'Table 5F - OT'!H15</f>
        <v>22251681</v>
      </c>
      <c r="I15" s="80">
        <f>'Table 5B - IT'!I15+'Table 5C - ET'!I15+'Table 5D - VT'!I15+'Table 5E - PT'!I15+'Table 5F - OT'!I15</f>
        <v>11033440</v>
      </c>
      <c r="J15" s="80">
        <f>'Table 5B - IT'!J15+'Table 5C - ET'!J15+'Table 5D - VT'!J15+'Table 5E - PT'!J15+'Table 5F - OT'!J15</f>
        <v>33103844</v>
      </c>
      <c r="K15" s="80">
        <f>'Table 5B - IT'!K15+'Table 5C - ET'!K15+'Table 5D - VT'!K15+'Table 5E - PT'!K15+'Table 5F - OT'!K15</f>
        <v>24172693</v>
      </c>
      <c r="L15" s="80">
        <f>'Table 5B - IT'!L15+'Table 5C - ET'!L15+'Table 5D - VT'!L15+'Table 5E - PT'!L15+'Table 5F - OT'!L15</f>
        <v>8005101</v>
      </c>
      <c r="M15" s="80">
        <f>'Table 5B - IT'!M15+'Table 5C - ET'!M15+'Table 5D - VT'!M15+'Table 5E - PT'!M15+'Table 5F - OT'!M15</f>
        <v>31652366</v>
      </c>
      <c r="N15" s="80">
        <f>'Table 5B - IT'!N15+'Table 5C - ET'!N15+'Table 5D - VT'!N15+'Table 5E - PT'!N15+'Table 5F - OT'!N15</f>
        <v>22442873</v>
      </c>
      <c r="O15" s="81">
        <f>'Table 5B - IT'!O15+'Table 5C - ET'!O15+'Table 5D - VT'!O15+'Table 5E - PT'!O15+'Table 5F - OT'!O15</f>
        <v>15485500</v>
      </c>
      <c r="P15" s="147"/>
    </row>
    <row r="16" spans="1:16" s="145" customFormat="1" ht="18" customHeight="1">
      <c r="A16" s="151"/>
      <c r="B16" s="156" t="s">
        <v>89</v>
      </c>
      <c r="C16" s="152">
        <f t="shared" si="4"/>
        <v>127587327</v>
      </c>
      <c r="D16" s="80">
        <f>'Table 5B - IT'!D16+'Table 5C - ET'!D16+'Table 5D - VT'!D16+'Table 5E - PT'!D16+'Table 5F - OT'!D16</f>
        <v>15045542</v>
      </c>
      <c r="E16" s="80">
        <f>'Table 5B - IT'!E16+'Table 5C - ET'!E16+'Table 5D - VT'!E16+'Table 5E - PT'!E16+'Table 5F - OT'!E16</f>
        <v>4092694</v>
      </c>
      <c r="F16" s="80">
        <f>'Table 5B - IT'!F16+'Table 5C - ET'!F16+'Table 5D - VT'!F16+'Table 5E - PT'!F16+'Table 5F - OT'!F16</f>
        <v>4530796</v>
      </c>
      <c r="G16" s="80">
        <f>'Table 5B - IT'!G16+'Table 5C - ET'!G16+'Table 5D - VT'!G16+'Table 5E - PT'!G16+'Table 5F - OT'!G16</f>
        <v>24429722</v>
      </c>
      <c r="H16" s="80">
        <f>'Table 5B - IT'!H16+'Table 5C - ET'!H16+'Table 5D - VT'!H16+'Table 5E - PT'!H16+'Table 5F - OT'!H16</f>
        <v>10631859</v>
      </c>
      <c r="I16" s="80">
        <f>'Table 5B - IT'!I16+'Table 5C - ET'!I16+'Table 5D - VT'!I16+'Table 5E - PT'!I16+'Table 5F - OT'!I16</f>
        <v>4178155</v>
      </c>
      <c r="J16" s="80">
        <f>'Table 5B - IT'!J16+'Table 5C - ET'!J16+'Table 5D - VT'!J16+'Table 5E - PT'!J16+'Table 5F - OT'!J16</f>
        <v>17665054</v>
      </c>
      <c r="K16" s="80">
        <f>'Table 5B - IT'!K16+'Table 5C - ET'!K16+'Table 5D - VT'!K16+'Table 5E - PT'!K16+'Table 5F - OT'!K16</f>
        <v>10209826</v>
      </c>
      <c r="L16" s="80">
        <f>'Table 5B - IT'!L16+'Table 5C - ET'!L16+'Table 5D - VT'!L16+'Table 5E - PT'!L16+'Table 5F - OT'!L16</f>
        <v>4277253</v>
      </c>
      <c r="M16" s="80">
        <f>'Table 5B - IT'!M16+'Table 5C - ET'!M16+'Table 5D - VT'!M16+'Table 5E - PT'!M16+'Table 5F - OT'!M16</f>
        <v>16977755</v>
      </c>
      <c r="N16" s="80">
        <f>'Table 5B - IT'!N16+'Table 5C - ET'!N16+'Table 5D - VT'!N16+'Table 5E - PT'!N16+'Table 5F - OT'!N16</f>
        <v>10112929</v>
      </c>
      <c r="O16" s="81">
        <f>'Table 5B - IT'!O16+'Table 5C - ET'!O16+'Table 5D - VT'!O16+'Table 5E - PT'!O16+'Table 5F - OT'!O16</f>
        <v>5435742</v>
      </c>
      <c r="P16" s="147"/>
    </row>
    <row r="17" spans="1:16" s="145" customFormat="1" ht="18" customHeight="1">
      <c r="A17" s="151"/>
      <c r="B17" s="156" t="s">
        <v>90</v>
      </c>
      <c r="C17" s="152">
        <f t="shared" si="4"/>
        <v>47674929</v>
      </c>
      <c r="D17" s="80">
        <f>'Table 5B - IT'!D17+'Table 5C - ET'!D17+'Table 5D - VT'!D17+'Table 5E - PT'!D17+'Table 5F - OT'!D17</f>
        <v>4229377</v>
      </c>
      <c r="E17" s="80">
        <f>'Table 5B - IT'!E17+'Table 5C - ET'!E17+'Table 5D - VT'!E17+'Table 5E - PT'!E17+'Table 5F - OT'!E17</f>
        <v>2248111</v>
      </c>
      <c r="F17" s="80">
        <f>'Table 5B - IT'!F17+'Table 5C - ET'!F17+'Table 5D - VT'!F17+'Table 5E - PT'!F17+'Table 5F - OT'!F17</f>
        <v>2478496</v>
      </c>
      <c r="G17" s="80">
        <f>'Table 5B - IT'!G17+'Table 5C - ET'!G17+'Table 5D - VT'!G17+'Table 5E - PT'!G17+'Table 5F - OT'!G17</f>
        <v>5974340</v>
      </c>
      <c r="H17" s="80">
        <f>'Table 5B - IT'!H17+'Table 5C - ET'!H17+'Table 5D - VT'!H17+'Table 5E - PT'!H17+'Table 5F - OT'!H17</f>
        <v>4212984</v>
      </c>
      <c r="I17" s="80">
        <f>'Table 5B - IT'!I17+'Table 5C - ET'!I17+'Table 5D - VT'!I17+'Table 5E - PT'!I17+'Table 5F - OT'!I17</f>
        <v>2987145</v>
      </c>
      <c r="J17" s="80">
        <f>'Table 5B - IT'!J17+'Table 5C - ET'!J17+'Table 5D - VT'!J17+'Table 5E - PT'!J17+'Table 5F - OT'!J17</f>
        <v>4568484</v>
      </c>
      <c r="K17" s="80">
        <f>'Table 5B - IT'!K17+'Table 5C - ET'!K17+'Table 5D - VT'!K17+'Table 5E - PT'!K17+'Table 5F - OT'!K17</f>
        <v>5518866</v>
      </c>
      <c r="L17" s="80">
        <f>'Table 5B - IT'!L17+'Table 5C - ET'!L17+'Table 5D - VT'!L17+'Table 5E - PT'!L17+'Table 5F - OT'!L17</f>
        <v>2991077</v>
      </c>
      <c r="M17" s="80">
        <f>'Table 5B - IT'!M17+'Table 5C - ET'!M17+'Table 5D - VT'!M17+'Table 5E - PT'!M17+'Table 5F - OT'!M17</f>
        <v>4595246</v>
      </c>
      <c r="N17" s="80">
        <f>'Table 5B - IT'!N17+'Table 5C - ET'!N17+'Table 5D - VT'!N17+'Table 5E - PT'!N17+'Table 5F - OT'!N17</f>
        <v>4492965</v>
      </c>
      <c r="O17" s="81">
        <f>'Table 5B - IT'!O17+'Table 5C - ET'!O17+'Table 5D - VT'!O17+'Table 5E - PT'!O17+'Table 5F - OT'!O17</f>
        <v>3377838</v>
      </c>
      <c r="P17" s="147"/>
    </row>
    <row r="18" spans="1:16" s="145" customFormat="1" ht="18" customHeight="1">
      <c r="A18" s="151"/>
      <c r="B18" s="156" t="s">
        <v>91</v>
      </c>
      <c r="C18" s="152">
        <f t="shared" ref="C18:C19" si="5">D18+E18+F18+G18+H18+I18+J18+K18+L18+M18+N18+O18</f>
        <v>31783534</v>
      </c>
      <c r="D18" s="80">
        <f>'Table 5B - IT'!D18+'Table 5C - ET'!D18+'Table 5D - VT'!D18+'Table 5E - PT'!D18+'Table 5F - OT'!D18</f>
        <v>3434865</v>
      </c>
      <c r="E18" s="80">
        <f>'Table 5B - IT'!E18+'Table 5C - ET'!E18+'Table 5D - VT'!E18+'Table 5E - PT'!E18+'Table 5F - OT'!E18</f>
        <v>1522507</v>
      </c>
      <c r="F18" s="80">
        <f>'Table 5B - IT'!F18+'Table 5C - ET'!F18+'Table 5D - VT'!F18+'Table 5E - PT'!F18+'Table 5F - OT'!F18</f>
        <v>1633895</v>
      </c>
      <c r="G18" s="80">
        <f>'Table 5B - IT'!G18+'Table 5C - ET'!G18+'Table 5D - VT'!G18+'Table 5E - PT'!G18+'Table 5F - OT'!G18</f>
        <v>4101706</v>
      </c>
      <c r="H18" s="80">
        <f>'Table 5B - IT'!H18+'Table 5C - ET'!H18+'Table 5D - VT'!H18+'Table 5E - PT'!H18+'Table 5F - OT'!H18</f>
        <v>2555505</v>
      </c>
      <c r="I18" s="80">
        <f>'Table 5B - IT'!I18+'Table 5C - ET'!I18+'Table 5D - VT'!I18+'Table 5E - PT'!I18+'Table 5F - OT'!I18</f>
        <v>1680512</v>
      </c>
      <c r="J18" s="80">
        <f>'Table 5B - IT'!J18+'Table 5C - ET'!J18+'Table 5D - VT'!J18+'Table 5E - PT'!J18+'Table 5F - OT'!J18</f>
        <v>3601028</v>
      </c>
      <c r="K18" s="80">
        <f>'Table 5B - IT'!K18+'Table 5C - ET'!K18+'Table 5D - VT'!K18+'Table 5E - PT'!K18+'Table 5F - OT'!K18</f>
        <v>2872711</v>
      </c>
      <c r="L18" s="80">
        <f>'Table 5B - IT'!L18+'Table 5C - ET'!L18+'Table 5D - VT'!L18+'Table 5E - PT'!L18+'Table 5F - OT'!L18</f>
        <v>1725640</v>
      </c>
      <c r="M18" s="80">
        <f>'Table 5B - IT'!M18+'Table 5C - ET'!M18+'Table 5D - VT'!M18+'Table 5E - PT'!M18+'Table 5F - OT'!M18</f>
        <v>3530635</v>
      </c>
      <c r="N18" s="80">
        <f>'Table 5B - IT'!N18+'Table 5C - ET'!N18+'Table 5D - VT'!N18+'Table 5E - PT'!N18+'Table 5F - OT'!N18</f>
        <v>3201648</v>
      </c>
      <c r="O18" s="81">
        <f>'Table 5B - IT'!O18+'Table 5C - ET'!O18+'Table 5D - VT'!O18+'Table 5E - PT'!O18+'Table 5F - OT'!O18</f>
        <v>1922882</v>
      </c>
      <c r="P18" s="147"/>
    </row>
    <row r="19" spans="1:16" s="145" customFormat="1" ht="18" customHeight="1">
      <c r="A19" s="151"/>
      <c r="B19" s="156" t="s">
        <v>92</v>
      </c>
      <c r="C19" s="152">
        <f t="shared" si="5"/>
        <v>341336906</v>
      </c>
      <c r="D19" s="80">
        <f>'Table 5B - IT'!D19+'Table 5C - ET'!D19+'Table 5D - VT'!D19+'Table 5E - PT'!D19+'Table 5F - OT'!D19</f>
        <v>23667200</v>
      </c>
      <c r="E19" s="80">
        <f>'Table 5B - IT'!E19+'Table 5C - ET'!E19+'Table 5D - VT'!E19+'Table 5E - PT'!E19+'Table 5F - OT'!E19</f>
        <v>23026834</v>
      </c>
      <c r="F19" s="80">
        <f>'Table 5B - IT'!F19+'Table 5C - ET'!F19+'Table 5D - VT'!F19+'Table 5E - PT'!F19+'Table 5F - OT'!F19</f>
        <v>20116119</v>
      </c>
      <c r="G19" s="80">
        <f>'Table 5B - IT'!G19+'Table 5C - ET'!G19+'Table 5D - VT'!G19+'Table 5E - PT'!G19+'Table 5F - OT'!G19</f>
        <v>30837343</v>
      </c>
      <c r="H19" s="80">
        <f>'Table 5B - IT'!H19+'Table 5C - ET'!H19+'Table 5D - VT'!H19+'Table 5E - PT'!H19+'Table 5F - OT'!H19</f>
        <v>29258922</v>
      </c>
      <c r="I19" s="80">
        <f>'Table 5B - IT'!I19+'Table 5C - ET'!I19+'Table 5D - VT'!I19+'Table 5E - PT'!I19+'Table 5F - OT'!I19</f>
        <v>30316435</v>
      </c>
      <c r="J19" s="80">
        <f>'Table 5B - IT'!J19+'Table 5C - ET'!J19+'Table 5D - VT'!J19+'Table 5E - PT'!J19+'Table 5F - OT'!J19</f>
        <v>31209800</v>
      </c>
      <c r="K19" s="80">
        <f>'Table 5B - IT'!K19+'Table 5C - ET'!K19+'Table 5D - VT'!K19+'Table 5E - PT'!K19+'Table 5F - OT'!K19</f>
        <v>31320149</v>
      </c>
      <c r="L19" s="80">
        <f>'Table 5B - IT'!L19+'Table 5C - ET'!L19+'Table 5D - VT'!L19+'Table 5E - PT'!L19+'Table 5F - OT'!L19</f>
        <v>32562504</v>
      </c>
      <c r="M19" s="80">
        <f>'Table 5B - IT'!M19+'Table 5C - ET'!M19+'Table 5D - VT'!M19+'Table 5E - PT'!M19+'Table 5F - OT'!M19</f>
        <v>35282307</v>
      </c>
      <c r="N19" s="80">
        <f>'Table 5B - IT'!N19+'Table 5C - ET'!N19+'Table 5D - VT'!N19+'Table 5E - PT'!N19+'Table 5F - OT'!N19</f>
        <v>32590219</v>
      </c>
      <c r="O19" s="81">
        <f>'Table 5B - IT'!O19+'Table 5C - ET'!O19+'Table 5D - VT'!O19+'Table 5E - PT'!O19+'Table 5F - OT'!O19</f>
        <v>21149074</v>
      </c>
      <c r="P19" s="147"/>
    </row>
    <row r="20" spans="1:16" s="145" customFormat="1" ht="6.95" customHeight="1" thickBot="1">
      <c r="A20" s="149"/>
      <c r="B20" s="239"/>
      <c r="C20" s="252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7"/>
      <c r="P20" s="147"/>
    </row>
    <row r="21" spans="1:16" s="144" customFormat="1" ht="18" customHeight="1" thickBot="1">
      <c r="A21" s="150"/>
      <c r="B21" s="253" t="s">
        <v>93</v>
      </c>
      <c r="C21" s="254">
        <f>D21+E21+F21+G21+H21+I21+J21+K21+L21+M21+N21+O21</f>
        <v>1195217903</v>
      </c>
      <c r="D21" s="255">
        <f>D23+D31+D39+D45+D58+D65+D74+D80+D87+D93+D100+D109+D117+D126+D133+D139+D146+D154+D163+D171+D177+D184</f>
        <v>130813266</v>
      </c>
      <c r="E21" s="255">
        <f t="shared" ref="E21:O21" si="6">E23+E31+E39+E45+E58+E65+E74+E80+E87+E93+E100+E109+E117+E126+E133+E139+E146+E154+E163+E171+E177+E184</f>
        <v>55238513</v>
      </c>
      <c r="F21" s="255">
        <f t="shared" si="6"/>
        <v>62900310</v>
      </c>
      <c r="G21" s="255">
        <f t="shared" si="6"/>
        <v>157843012</v>
      </c>
      <c r="H21" s="255">
        <f t="shared" si="6"/>
        <v>88958330</v>
      </c>
      <c r="I21" s="255">
        <f t="shared" si="6"/>
        <v>75283950</v>
      </c>
      <c r="J21" s="255">
        <f t="shared" si="6"/>
        <v>133502293</v>
      </c>
      <c r="K21" s="255">
        <f t="shared" si="6"/>
        <v>95188635</v>
      </c>
      <c r="L21" s="255">
        <f t="shared" si="6"/>
        <v>74882501</v>
      </c>
      <c r="M21" s="255">
        <f t="shared" si="6"/>
        <v>135836159</v>
      </c>
      <c r="N21" s="255">
        <f t="shared" si="6"/>
        <v>96968197</v>
      </c>
      <c r="O21" s="256">
        <f t="shared" si="6"/>
        <v>87802737</v>
      </c>
      <c r="P21" s="147"/>
    </row>
    <row r="22" spans="1:16" s="145" customFormat="1" ht="6.95" customHeight="1">
      <c r="A22" s="153"/>
      <c r="B22" s="257"/>
      <c r="C22" s="258"/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4"/>
    </row>
    <row r="23" spans="1:16" s="145" customFormat="1" ht="18" customHeight="1">
      <c r="A23" s="154"/>
      <c r="B23" s="155" t="s">
        <v>52</v>
      </c>
      <c r="C23" s="259">
        <f t="shared" ref="C23:C78" si="7">D23+E23+F23+G23+H23+I23+J23+K23+L23+M23+N23+O23</f>
        <v>26556608</v>
      </c>
      <c r="D23" s="82">
        <f>SUM(D24:D29)</f>
        <v>2929007</v>
      </c>
      <c r="E23" s="82">
        <f t="shared" ref="E23:O23" si="8">SUM(E24:E29)</f>
        <v>1281458</v>
      </c>
      <c r="F23" s="82">
        <f t="shared" si="8"/>
        <v>1464470</v>
      </c>
      <c r="G23" s="82">
        <f t="shared" si="8"/>
        <v>3292957</v>
      </c>
      <c r="H23" s="82">
        <f t="shared" si="8"/>
        <v>2107773</v>
      </c>
      <c r="I23" s="82">
        <f t="shared" si="8"/>
        <v>1916270</v>
      </c>
      <c r="J23" s="82">
        <f t="shared" si="8"/>
        <v>2536700</v>
      </c>
      <c r="K23" s="82">
        <f t="shared" si="8"/>
        <v>2484419</v>
      </c>
      <c r="L23" s="82">
        <f t="shared" si="8"/>
        <v>1901746</v>
      </c>
      <c r="M23" s="82">
        <f t="shared" si="8"/>
        <v>2714928</v>
      </c>
      <c r="N23" s="82">
        <f t="shared" si="8"/>
        <v>2152680</v>
      </c>
      <c r="O23" s="85">
        <f t="shared" si="8"/>
        <v>1774200</v>
      </c>
      <c r="P23" s="147"/>
    </row>
    <row r="24" spans="1:16" s="145" customFormat="1" ht="18" customHeight="1">
      <c r="A24" s="151"/>
      <c r="B24" s="156" t="s">
        <v>94</v>
      </c>
      <c r="C24" s="152">
        <f t="shared" si="7"/>
        <v>4053719</v>
      </c>
      <c r="D24" s="80">
        <f>'Table 5B - IT'!D24+'Table 5C - ET'!D24+'Table 5D - VT'!D24+'Table 5E - PT'!D24+'Table 5F - OT'!D24</f>
        <v>412151</v>
      </c>
      <c r="E24" s="80">
        <f>'Table 5B - IT'!E24+'Table 5C - ET'!E24+'Table 5D - VT'!E24+'Table 5E - PT'!E24+'Table 5F - OT'!E24</f>
        <v>189989</v>
      </c>
      <c r="F24" s="80">
        <f>'Table 5B - IT'!F24+'Table 5C - ET'!F24+'Table 5D - VT'!F24+'Table 5E - PT'!F24+'Table 5F - OT'!F24</f>
        <v>271365</v>
      </c>
      <c r="G24" s="80">
        <f>'Table 5B - IT'!G24+'Table 5C - ET'!G24+'Table 5D - VT'!G24+'Table 5E - PT'!G24+'Table 5F - OT'!G24</f>
        <v>521149</v>
      </c>
      <c r="H24" s="80">
        <f>'Table 5B - IT'!H24+'Table 5C - ET'!H24+'Table 5D - VT'!H24+'Table 5E - PT'!H24+'Table 5F - OT'!H24</f>
        <v>391256</v>
      </c>
      <c r="I24" s="80">
        <f>'Table 5B - IT'!I24+'Table 5C - ET'!I24+'Table 5D - VT'!I24+'Table 5E - PT'!I24+'Table 5F - OT'!I24</f>
        <v>338401</v>
      </c>
      <c r="J24" s="80">
        <f>'Table 5B - IT'!J24+'Table 5C - ET'!J24+'Table 5D - VT'!J24+'Table 5E - PT'!J24+'Table 5F - OT'!J24</f>
        <v>386542</v>
      </c>
      <c r="K24" s="80">
        <f>'Table 5B - IT'!K24+'Table 5C - ET'!K24+'Table 5D - VT'!K24+'Table 5E - PT'!K24+'Table 5F - OT'!K24</f>
        <v>369734</v>
      </c>
      <c r="L24" s="80">
        <f>'Table 5B - IT'!L24+'Table 5C - ET'!L24+'Table 5D - VT'!L24+'Table 5E - PT'!L24+'Table 5F - OT'!L24</f>
        <v>254502</v>
      </c>
      <c r="M24" s="80">
        <f>'Table 5B - IT'!M24+'Table 5C - ET'!M24+'Table 5D - VT'!M24+'Table 5E - PT'!M24+'Table 5F - OT'!M24</f>
        <v>370183</v>
      </c>
      <c r="N24" s="80">
        <f>'Table 5B - IT'!N24+'Table 5C - ET'!N24+'Table 5D - VT'!N24+'Table 5E - PT'!N24+'Table 5F - OT'!N24</f>
        <v>281979</v>
      </c>
      <c r="O24" s="81">
        <f>'Table 5B - IT'!O24+'Table 5C - ET'!O24+'Table 5D - VT'!O24+'Table 5E - PT'!O24+'Table 5F - OT'!O24</f>
        <v>266468</v>
      </c>
      <c r="P24" s="147"/>
    </row>
    <row r="25" spans="1:16" s="145" customFormat="1" ht="18" customHeight="1">
      <c r="A25" s="151"/>
      <c r="B25" s="156" t="s">
        <v>95</v>
      </c>
      <c r="C25" s="152">
        <f t="shared" si="7"/>
        <v>3865688</v>
      </c>
      <c r="D25" s="80">
        <f>'Table 5B - IT'!D25+'Table 5C - ET'!D25+'Table 5D - VT'!D25+'Table 5E - PT'!D25+'Table 5F - OT'!D25</f>
        <v>612659</v>
      </c>
      <c r="E25" s="80">
        <f>'Table 5B - IT'!E25+'Table 5C - ET'!E25+'Table 5D - VT'!E25+'Table 5E - PT'!E25+'Table 5F - OT'!E25</f>
        <v>144952</v>
      </c>
      <c r="F25" s="80">
        <f>'Table 5B - IT'!F25+'Table 5C - ET'!F25+'Table 5D - VT'!F25+'Table 5E - PT'!F25+'Table 5F - OT'!F25</f>
        <v>200881</v>
      </c>
      <c r="G25" s="80">
        <f>'Table 5B - IT'!G25+'Table 5C - ET'!G25+'Table 5D - VT'!G25+'Table 5E - PT'!G25+'Table 5F - OT'!G25</f>
        <v>455917</v>
      </c>
      <c r="H25" s="80">
        <f>'Table 5B - IT'!H25+'Table 5C - ET'!H25+'Table 5D - VT'!H25+'Table 5E - PT'!H25+'Table 5F - OT'!H25</f>
        <v>270812</v>
      </c>
      <c r="I25" s="80">
        <f>'Table 5B - IT'!I25+'Table 5C - ET'!I25+'Table 5D - VT'!I25+'Table 5E - PT'!I25+'Table 5F - OT'!I25</f>
        <v>272458</v>
      </c>
      <c r="J25" s="80">
        <f>'Table 5B - IT'!J25+'Table 5C - ET'!J25+'Table 5D - VT'!J25+'Table 5E - PT'!J25+'Table 5F - OT'!J25</f>
        <v>349508</v>
      </c>
      <c r="K25" s="80">
        <f>'Table 5B - IT'!K25+'Table 5C - ET'!K25+'Table 5D - VT'!K25+'Table 5E - PT'!K25+'Table 5F - OT'!K25</f>
        <v>319193</v>
      </c>
      <c r="L25" s="80">
        <f>'Table 5B - IT'!L25+'Table 5C - ET'!L25+'Table 5D - VT'!L25+'Table 5E - PT'!L25+'Table 5F - OT'!L25</f>
        <v>266471</v>
      </c>
      <c r="M25" s="80">
        <f>'Table 5B - IT'!M25+'Table 5C - ET'!M25+'Table 5D - VT'!M25+'Table 5E - PT'!M25+'Table 5F - OT'!M25</f>
        <v>399896</v>
      </c>
      <c r="N25" s="80">
        <f>'Table 5B - IT'!N25+'Table 5C - ET'!N25+'Table 5D - VT'!N25+'Table 5E - PT'!N25+'Table 5F - OT'!N25</f>
        <v>277665</v>
      </c>
      <c r="O25" s="81">
        <f>'Table 5B - IT'!O25+'Table 5C - ET'!O25+'Table 5D - VT'!O25+'Table 5E - PT'!O25+'Table 5F - OT'!O25</f>
        <v>295276</v>
      </c>
      <c r="P25" s="147"/>
    </row>
    <row r="26" spans="1:16" s="145" customFormat="1" ht="18" customHeight="1">
      <c r="A26" s="151"/>
      <c r="B26" s="156" t="s">
        <v>96</v>
      </c>
      <c r="C26" s="152">
        <f t="shared" si="7"/>
        <v>6568758</v>
      </c>
      <c r="D26" s="80">
        <f>'Table 5B - IT'!D26+'Table 5C - ET'!D26+'Table 5D - VT'!D26+'Table 5E - PT'!D26+'Table 5F - OT'!D26</f>
        <v>705012</v>
      </c>
      <c r="E26" s="80">
        <f>'Table 5B - IT'!E26+'Table 5C - ET'!E26+'Table 5D - VT'!E26+'Table 5E - PT'!E26+'Table 5F - OT'!E26</f>
        <v>260019</v>
      </c>
      <c r="F26" s="80">
        <f>'Table 5B - IT'!F26+'Table 5C - ET'!F26+'Table 5D - VT'!F26+'Table 5E - PT'!F26+'Table 5F - OT'!F26</f>
        <v>340223</v>
      </c>
      <c r="G26" s="80">
        <f>'Table 5B - IT'!G26+'Table 5C - ET'!G26+'Table 5D - VT'!G26+'Table 5E - PT'!G26+'Table 5F - OT'!G26</f>
        <v>806789</v>
      </c>
      <c r="H26" s="80">
        <f>'Table 5B - IT'!H26+'Table 5C - ET'!H26+'Table 5D - VT'!H26+'Table 5E - PT'!H26+'Table 5F - OT'!H26</f>
        <v>545040</v>
      </c>
      <c r="I26" s="80">
        <f>'Table 5B - IT'!I26+'Table 5C - ET'!I26+'Table 5D - VT'!I26+'Table 5E - PT'!I26+'Table 5F - OT'!I26</f>
        <v>476110</v>
      </c>
      <c r="J26" s="80">
        <f>'Table 5B - IT'!J26+'Table 5C - ET'!J26+'Table 5D - VT'!J26+'Table 5E - PT'!J26+'Table 5F - OT'!J26</f>
        <v>643017</v>
      </c>
      <c r="K26" s="80">
        <f>'Table 5B - IT'!K26+'Table 5C - ET'!K26+'Table 5D - VT'!K26+'Table 5E - PT'!K26+'Table 5F - OT'!K26</f>
        <v>589309</v>
      </c>
      <c r="L26" s="80">
        <f>'Table 5B - IT'!L26+'Table 5C - ET'!L26+'Table 5D - VT'!L26+'Table 5E - PT'!L26+'Table 5F - OT'!L26</f>
        <v>478408</v>
      </c>
      <c r="M26" s="80">
        <f>'Table 5B - IT'!M26+'Table 5C - ET'!M26+'Table 5D - VT'!M26+'Table 5E - PT'!M26+'Table 5F - OT'!M26</f>
        <v>764892</v>
      </c>
      <c r="N26" s="80">
        <f>'Table 5B - IT'!N26+'Table 5C - ET'!N26+'Table 5D - VT'!N26+'Table 5E - PT'!N26+'Table 5F - OT'!N26</f>
        <v>599653</v>
      </c>
      <c r="O26" s="81">
        <f>'Table 5B - IT'!O26+'Table 5C - ET'!O26+'Table 5D - VT'!O26+'Table 5E - PT'!O26+'Table 5F - OT'!O26</f>
        <v>360286</v>
      </c>
      <c r="P26" s="147"/>
    </row>
    <row r="27" spans="1:16" s="145" customFormat="1" ht="18" customHeight="1">
      <c r="A27" s="151"/>
      <c r="B27" s="156" t="s">
        <v>97</v>
      </c>
      <c r="C27" s="152">
        <f t="shared" si="7"/>
        <v>5952874</v>
      </c>
      <c r="D27" s="80">
        <f>'Table 5B - IT'!D27+'Table 5C - ET'!D27+'Table 5D - VT'!D27+'Table 5E - PT'!D27+'Table 5F - OT'!D27</f>
        <v>632253</v>
      </c>
      <c r="E27" s="80">
        <f>'Table 5B - IT'!E27+'Table 5C - ET'!E27+'Table 5D - VT'!E27+'Table 5E - PT'!E27+'Table 5F - OT'!E27</f>
        <v>320503</v>
      </c>
      <c r="F27" s="80">
        <f>'Table 5B - IT'!F27+'Table 5C - ET'!F27+'Table 5D - VT'!F27+'Table 5E - PT'!F27+'Table 5F - OT'!F27</f>
        <v>309969</v>
      </c>
      <c r="G27" s="80">
        <f>'Table 5B - IT'!G27+'Table 5C - ET'!G27+'Table 5D - VT'!G27+'Table 5E - PT'!G27+'Table 5F - OT'!G27</f>
        <v>728291</v>
      </c>
      <c r="H27" s="80">
        <f>'Table 5B - IT'!H27+'Table 5C - ET'!H27+'Table 5D - VT'!H27+'Table 5E - PT'!H27+'Table 5F - OT'!H27</f>
        <v>421984</v>
      </c>
      <c r="I27" s="80">
        <f>'Table 5B - IT'!I27+'Table 5C - ET'!I27+'Table 5D - VT'!I27+'Table 5E - PT'!I27+'Table 5F - OT'!I27</f>
        <v>337231</v>
      </c>
      <c r="J27" s="80">
        <f>'Table 5B - IT'!J27+'Table 5C - ET'!J27+'Table 5D - VT'!J27+'Table 5E - PT'!J27+'Table 5F - OT'!J27</f>
        <v>574010</v>
      </c>
      <c r="K27" s="80">
        <f>'Table 5B - IT'!K27+'Table 5C - ET'!K27+'Table 5D - VT'!K27+'Table 5E - PT'!K27+'Table 5F - OT'!K27</f>
        <v>689929</v>
      </c>
      <c r="L27" s="80">
        <f>'Table 5B - IT'!L27+'Table 5C - ET'!L27+'Table 5D - VT'!L27+'Table 5E - PT'!L27+'Table 5F - OT'!L27</f>
        <v>434832</v>
      </c>
      <c r="M27" s="80">
        <f>'Table 5B - IT'!M27+'Table 5C - ET'!M27+'Table 5D - VT'!M27+'Table 5E - PT'!M27+'Table 5F - OT'!M27</f>
        <v>587732</v>
      </c>
      <c r="N27" s="80">
        <f>'Table 5B - IT'!N27+'Table 5C - ET'!N27+'Table 5D - VT'!N27+'Table 5E - PT'!N27+'Table 5F - OT'!N27</f>
        <v>538620</v>
      </c>
      <c r="O27" s="81">
        <f>'Table 5B - IT'!O27+'Table 5C - ET'!O27+'Table 5D - VT'!O27+'Table 5E - PT'!O27+'Table 5F - OT'!O27</f>
        <v>377520</v>
      </c>
      <c r="P27" s="147"/>
    </row>
    <row r="28" spans="1:16" s="145" customFormat="1" ht="18" customHeight="1">
      <c r="A28" s="151"/>
      <c r="B28" s="156" t="s">
        <v>98</v>
      </c>
      <c r="C28" s="152">
        <f t="shared" si="7"/>
        <v>2713885</v>
      </c>
      <c r="D28" s="80">
        <f>'Table 5B - IT'!D28+'Table 5C - ET'!D28+'Table 5D - VT'!D28+'Table 5E - PT'!D28+'Table 5F - OT'!D28</f>
        <v>242892</v>
      </c>
      <c r="E28" s="80">
        <f>'Table 5B - IT'!E28+'Table 5C - ET'!E28+'Table 5D - VT'!E28+'Table 5E - PT'!E28+'Table 5F - OT'!E28</f>
        <v>152770</v>
      </c>
      <c r="F28" s="80">
        <f>'Table 5B - IT'!F28+'Table 5C - ET'!F28+'Table 5D - VT'!F28+'Table 5E - PT'!F28+'Table 5F - OT'!F28</f>
        <v>153529</v>
      </c>
      <c r="G28" s="80">
        <f>'Table 5B - IT'!G28+'Table 5C - ET'!G28+'Table 5D - VT'!G28+'Table 5E - PT'!G28+'Table 5F - OT'!G28</f>
        <v>400027</v>
      </c>
      <c r="H28" s="80">
        <f>'Table 5B - IT'!H28+'Table 5C - ET'!H28+'Table 5D - VT'!H28+'Table 5E - PT'!H28+'Table 5F - OT'!H28</f>
        <v>195946</v>
      </c>
      <c r="I28" s="80">
        <f>'Table 5B - IT'!I28+'Table 5C - ET'!I28+'Table 5D - VT'!I28+'Table 5E - PT'!I28+'Table 5F - OT'!I28</f>
        <v>194445</v>
      </c>
      <c r="J28" s="80">
        <f>'Table 5B - IT'!J28+'Table 5C - ET'!J28+'Table 5D - VT'!J28+'Table 5E - PT'!J28+'Table 5F - OT'!J28</f>
        <v>264086</v>
      </c>
      <c r="K28" s="80">
        <f>'Table 5B - IT'!K28+'Table 5C - ET'!K28+'Table 5D - VT'!K28+'Table 5E - PT'!K28+'Table 5F - OT'!K28</f>
        <v>229067</v>
      </c>
      <c r="L28" s="80">
        <f>'Table 5B - IT'!L28+'Table 5C - ET'!L28+'Table 5D - VT'!L28+'Table 5E - PT'!L28+'Table 5F - OT'!L28</f>
        <v>210640</v>
      </c>
      <c r="M28" s="80">
        <f>'Table 5B - IT'!M28+'Table 5C - ET'!M28+'Table 5D - VT'!M28+'Table 5E - PT'!M28+'Table 5F - OT'!M28</f>
        <v>258769</v>
      </c>
      <c r="N28" s="80">
        <f>'Table 5B - IT'!N28+'Table 5C - ET'!N28+'Table 5D - VT'!N28+'Table 5E - PT'!N28+'Table 5F - OT'!N28</f>
        <v>201981</v>
      </c>
      <c r="O28" s="81">
        <f>'Table 5B - IT'!O28+'Table 5C - ET'!O28+'Table 5D - VT'!O28+'Table 5E - PT'!O28+'Table 5F - OT'!O28</f>
        <v>209733</v>
      </c>
      <c r="P28" s="147"/>
    </row>
    <row r="29" spans="1:16" s="145" customFormat="1" ht="18" customHeight="1">
      <c r="A29" s="151"/>
      <c r="B29" s="156" t="s">
        <v>99</v>
      </c>
      <c r="C29" s="152">
        <f t="shared" si="7"/>
        <v>3401684</v>
      </c>
      <c r="D29" s="80">
        <f>'Table 5B - IT'!D29+'Table 5C - ET'!D29+'Table 5D - VT'!D29+'Table 5E - PT'!D29+'Table 5F - OT'!D29</f>
        <v>324040</v>
      </c>
      <c r="E29" s="80">
        <f>'Table 5B - IT'!E29+'Table 5C - ET'!E29+'Table 5D - VT'!E29+'Table 5E - PT'!E29+'Table 5F - OT'!E29</f>
        <v>213225</v>
      </c>
      <c r="F29" s="80">
        <f>'Table 5B - IT'!F29+'Table 5C - ET'!F29+'Table 5D - VT'!F29+'Table 5E - PT'!F29+'Table 5F - OT'!F29</f>
        <v>188503</v>
      </c>
      <c r="G29" s="80">
        <f>'Table 5B - IT'!G29+'Table 5C - ET'!G29+'Table 5D - VT'!G29+'Table 5E - PT'!G29+'Table 5F - OT'!G29</f>
        <v>380784</v>
      </c>
      <c r="H29" s="80">
        <f>'Table 5B - IT'!H29+'Table 5C - ET'!H29+'Table 5D - VT'!H29+'Table 5E - PT'!H29+'Table 5F - OT'!H29</f>
        <v>282735</v>
      </c>
      <c r="I29" s="80">
        <f>'Table 5B - IT'!I29+'Table 5C - ET'!I29+'Table 5D - VT'!I29+'Table 5E - PT'!I29+'Table 5F - OT'!I29</f>
        <v>297625</v>
      </c>
      <c r="J29" s="80">
        <f>'Table 5B - IT'!J29+'Table 5C - ET'!J29+'Table 5D - VT'!J29+'Table 5E - PT'!J29+'Table 5F - OT'!J29</f>
        <v>319537</v>
      </c>
      <c r="K29" s="80">
        <f>'Table 5B - IT'!K29+'Table 5C - ET'!K29+'Table 5D - VT'!K29+'Table 5E - PT'!K29+'Table 5F - OT'!K29</f>
        <v>287187</v>
      </c>
      <c r="L29" s="80">
        <f>'Table 5B - IT'!L29+'Table 5C - ET'!L29+'Table 5D - VT'!L29+'Table 5E - PT'!L29+'Table 5F - OT'!L29</f>
        <v>256893</v>
      </c>
      <c r="M29" s="80">
        <f>'Table 5B - IT'!M29+'Table 5C - ET'!M29+'Table 5D - VT'!M29+'Table 5E - PT'!M29+'Table 5F - OT'!M29</f>
        <v>333456</v>
      </c>
      <c r="N29" s="80">
        <f>'Table 5B - IT'!N29+'Table 5C - ET'!N29+'Table 5D - VT'!N29+'Table 5E - PT'!N29+'Table 5F - OT'!N29</f>
        <v>252782</v>
      </c>
      <c r="O29" s="81">
        <f>'Table 5B - IT'!O29+'Table 5C - ET'!O29+'Table 5D - VT'!O29+'Table 5E - PT'!O29+'Table 5F - OT'!O29</f>
        <v>264917</v>
      </c>
      <c r="P29" s="147"/>
    </row>
    <row r="30" spans="1:16" s="145" customFormat="1" ht="6.95" customHeight="1">
      <c r="A30" s="153"/>
      <c r="B30" s="157"/>
      <c r="C30" s="260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9"/>
      <c r="P30" s="147"/>
    </row>
    <row r="31" spans="1:16" s="145" customFormat="1" ht="18" customHeight="1">
      <c r="A31" s="154"/>
      <c r="B31" s="155" t="s">
        <v>53</v>
      </c>
      <c r="C31" s="259">
        <f t="shared" si="7"/>
        <v>12325637</v>
      </c>
      <c r="D31" s="82">
        <f>SUM(D32:D37)</f>
        <v>1217583</v>
      </c>
      <c r="E31" s="82">
        <f t="shared" ref="E31:O31" si="9">SUM(E32:E37)</f>
        <v>595187</v>
      </c>
      <c r="F31" s="82">
        <f t="shared" si="9"/>
        <v>702076</v>
      </c>
      <c r="G31" s="82">
        <f t="shared" si="9"/>
        <v>1279426</v>
      </c>
      <c r="H31" s="82">
        <f t="shared" si="9"/>
        <v>923261</v>
      </c>
      <c r="I31" s="82">
        <f t="shared" si="9"/>
        <v>789338</v>
      </c>
      <c r="J31" s="82">
        <f t="shared" si="9"/>
        <v>1228401</v>
      </c>
      <c r="K31" s="82">
        <f t="shared" si="9"/>
        <v>1175544</v>
      </c>
      <c r="L31" s="82">
        <f t="shared" si="9"/>
        <v>1033295</v>
      </c>
      <c r="M31" s="82">
        <f t="shared" si="9"/>
        <v>1340565</v>
      </c>
      <c r="N31" s="82">
        <f t="shared" si="9"/>
        <v>982002</v>
      </c>
      <c r="O31" s="85">
        <f t="shared" si="9"/>
        <v>1058959</v>
      </c>
      <c r="P31" s="147"/>
    </row>
    <row r="32" spans="1:16" s="145" customFormat="1" ht="18" customHeight="1">
      <c r="A32" s="151"/>
      <c r="B32" s="156" t="s">
        <v>100</v>
      </c>
      <c r="C32" s="152">
        <f t="shared" si="7"/>
        <v>1693165</v>
      </c>
      <c r="D32" s="80">
        <f>'Table 5B - IT'!D32+'Table 5C - ET'!D32+'Table 5D - VT'!D32+'Table 5E - PT'!D32+'Table 5F - OT'!D32</f>
        <v>146613</v>
      </c>
      <c r="E32" s="80">
        <f>'Table 5B - IT'!E32+'Table 5C - ET'!E32+'Table 5D - VT'!E32+'Table 5E - PT'!E32+'Table 5F - OT'!E32</f>
        <v>89702</v>
      </c>
      <c r="F32" s="80">
        <f>'Table 5B - IT'!F32+'Table 5C - ET'!F32+'Table 5D - VT'!F32+'Table 5E - PT'!F32+'Table 5F - OT'!F32</f>
        <v>116223</v>
      </c>
      <c r="G32" s="80">
        <f>'Table 5B - IT'!G32+'Table 5C - ET'!G32+'Table 5D - VT'!G32+'Table 5E - PT'!G32+'Table 5F - OT'!G32</f>
        <v>115497</v>
      </c>
      <c r="H32" s="80">
        <f>'Table 5B - IT'!H32+'Table 5C - ET'!H32+'Table 5D - VT'!H32+'Table 5E - PT'!H32+'Table 5F - OT'!H32</f>
        <v>130531</v>
      </c>
      <c r="I32" s="80">
        <f>'Table 5B - IT'!I32+'Table 5C - ET'!I32+'Table 5D - VT'!I32+'Table 5E - PT'!I32+'Table 5F - OT'!I32</f>
        <v>116014</v>
      </c>
      <c r="J32" s="80">
        <f>'Table 5B - IT'!J32+'Table 5C - ET'!J32+'Table 5D - VT'!J32+'Table 5E - PT'!J32+'Table 5F - OT'!J32</f>
        <v>107856</v>
      </c>
      <c r="K32" s="80">
        <f>'Table 5B - IT'!K32+'Table 5C - ET'!K32+'Table 5D - VT'!K32+'Table 5E - PT'!K32+'Table 5F - OT'!K32</f>
        <v>248543</v>
      </c>
      <c r="L32" s="80">
        <f>'Table 5B - IT'!L32+'Table 5C - ET'!L32+'Table 5D - VT'!L32+'Table 5E - PT'!L32+'Table 5F - OT'!L32</f>
        <v>119623</v>
      </c>
      <c r="M32" s="80">
        <f>'Table 5B - IT'!M32+'Table 5C - ET'!M32+'Table 5D - VT'!M32+'Table 5E - PT'!M32+'Table 5F - OT'!M32</f>
        <v>197023</v>
      </c>
      <c r="N32" s="80">
        <f>'Table 5B - IT'!N32+'Table 5C - ET'!N32+'Table 5D - VT'!N32+'Table 5E - PT'!N32+'Table 5F - OT'!N32</f>
        <v>213812</v>
      </c>
      <c r="O32" s="81">
        <f>'Table 5B - IT'!O32+'Table 5C - ET'!O32+'Table 5D - VT'!O32+'Table 5E - PT'!O32+'Table 5F - OT'!O32</f>
        <v>91728</v>
      </c>
      <c r="P32" s="147"/>
    </row>
    <row r="33" spans="1:16" s="145" customFormat="1" ht="18" customHeight="1">
      <c r="A33" s="151"/>
      <c r="B33" s="156" t="s">
        <v>101</v>
      </c>
      <c r="C33" s="152">
        <f t="shared" si="7"/>
        <v>5427355</v>
      </c>
      <c r="D33" s="80">
        <f>'Table 5B - IT'!D33+'Table 5C - ET'!D33+'Table 5D - VT'!D33+'Table 5E - PT'!D33+'Table 5F - OT'!D33</f>
        <v>566556</v>
      </c>
      <c r="E33" s="80">
        <f>'Table 5B - IT'!E33+'Table 5C - ET'!E33+'Table 5D - VT'!E33+'Table 5E - PT'!E33+'Table 5F - OT'!E33</f>
        <v>273744</v>
      </c>
      <c r="F33" s="80">
        <f>'Table 5B - IT'!F33+'Table 5C - ET'!F33+'Table 5D - VT'!F33+'Table 5E - PT'!F33+'Table 5F - OT'!F33</f>
        <v>314923</v>
      </c>
      <c r="G33" s="80">
        <f>'Table 5B - IT'!G33+'Table 5C - ET'!G33+'Table 5D - VT'!G33+'Table 5E - PT'!G33+'Table 5F - OT'!G33</f>
        <v>676490</v>
      </c>
      <c r="H33" s="80">
        <f>'Table 5B - IT'!H33+'Table 5C - ET'!H33+'Table 5D - VT'!H33+'Table 5E - PT'!H33+'Table 5F - OT'!H33</f>
        <v>428766</v>
      </c>
      <c r="I33" s="80">
        <f>'Table 5B - IT'!I33+'Table 5C - ET'!I33+'Table 5D - VT'!I33+'Table 5E - PT'!I33+'Table 5F - OT'!I33</f>
        <v>313078</v>
      </c>
      <c r="J33" s="80">
        <f>'Table 5B - IT'!J33+'Table 5C - ET'!J33+'Table 5D - VT'!J33+'Table 5E - PT'!J33+'Table 5F - OT'!J33</f>
        <v>608775</v>
      </c>
      <c r="K33" s="80">
        <f>'Table 5B - IT'!K33+'Table 5C - ET'!K33+'Table 5D - VT'!K33+'Table 5E - PT'!K33+'Table 5F - OT'!K33</f>
        <v>470056</v>
      </c>
      <c r="L33" s="80">
        <f>'Table 5B - IT'!L33+'Table 5C - ET'!L33+'Table 5D - VT'!L33+'Table 5E - PT'!L33+'Table 5F - OT'!L33</f>
        <v>401601</v>
      </c>
      <c r="M33" s="80">
        <f>'Table 5B - IT'!M33+'Table 5C - ET'!M33+'Table 5D - VT'!M33+'Table 5E - PT'!M33+'Table 5F - OT'!M33</f>
        <v>581612</v>
      </c>
      <c r="N33" s="80">
        <f>'Table 5B - IT'!N33+'Table 5C - ET'!N33+'Table 5D - VT'!N33+'Table 5E - PT'!N33+'Table 5F - OT'!N33</f>
        <v>381662</v>
      </c>
      <c r="O33" s="81">
        <f>'Table 5B - IT'!O33+'Table 5C - ET'!O33+'Table 5D - VT'!O33+'Table 5E - PT'!O33+'Table 5F - OT'!O33</f>
        <v>410092</v>
      </c>
      <c r="P33" s="147"/>
    </row>
    <row r="34" spans="1:16" s="145" customFormat="1" ht="18" customHeight="1">
      <c r="A34" s="151"/>
      <c r="B34" s="156" t="s">
        <v>102</v>
      </c>
      <c r="C34" s="152">
        <f t="shared" si="7"/>
        <v>2136597</v>
      </c>
      <c r="D34" s="80">
        <f>'Table 5B - IT'!D34+'Table 5C - ET'!D34+'Table 5D - VT'!D34+'Table 5E - PT'!D34+'Table 5F - OT'!D34</f>
        <v>216270</v>
      </c>
      <c r="E34" s="80">
        <f>'Table 5B - IT'!E34+'Table 5C - ET'!E34+'Table 5D - VT'!E34+'Table 5E - PT'!E34+'Table 5F - OT'!E34</f>
        <v>89219</v>
      </c>
      <c r="F34" s="80">
        <f>'Table 5B - IT'!F34+'Table 5C - ET'!F34+'Table 5D - VT'!F34+'Table 5E - PT'!F34+'Table 5F - OT'!F34</f>
        <v>104843</v>
      </c>
      <c r="G34" s="80">
        <f>'Table 5B - IT'!G34+'Table 5C - ET'!G34+'Table 5D - VT'!G34+'Table 5E - PT'!G34+'Table 5F - OT'!G34</f>
        <v>219701</v>
      </c>
      <c r="H34" s="80">
        <f>'Table 5B - IT'!H34+'Table 5C - ET'!H34+'Table 5D - VT'!H34+'Table 5E - PT'!H34+'Table 5F - OT'!H34</f>
        <v>135462</v>
      </c>
      <c r="I34" s="80">
        <f>'Table 5B - IT'!I34+'Table 5C - ET'!I34+'Table 5D - VT'!I34+'Table 5E - PT'!I34+'Table 5F - OT'!I34</f>
        <v>127785</v>
      </c>
      <c r="J34" s="80">
        <f>'Table 5B - IT'!J34+'Table 5C - ET'!J34+'Table 5D - VT'!J34+'Table 5E - PT'!J34+'Table 5F - OT'!J34</f>
        <v>229915</v>
      </c>
      <c r="K34" s="80">
        <f>'Table 5B - IT'!K34+'Table 5C - ET'!K34+'Table 5D - VT'!K34+'Table 5E - PT'!K34+'Table 5F - OT'!K34</f>
        <v>226615</v>
      </c>
      <c r="L34" s="80">
        <f>'Table 5B - IT'!L34+'Table 5C - ET'!L34+'Table 5D - VT'!L34+'Table 5E - PT'!L34+'Table 5F - OT'!L34</f>
        <v>188654</v>
      </c>
      <c r="M34" s="80">
        <f>'Table 5B - IT'!M34+'Table 5C - ET'!M34+'Table 5D - VT'!M34+'Table 5E - PT'!M34+'Table 5F - OT'!M34</f>
        <v>238884</v>
      </c>
      <c r="N34" s="80">
        <f>'Table 5B - IT'!N34+'Table 5C - ET'!N34+'Table 5D - VT'!N34+'Table 5E - PT'!N34+'Table 5F - OT'!N34</f>
        <v>162425</v>
      </c>
      <c r="O34" s="81">
        <f>'Table 5B - IT'!O34+'Table 5C - ET'!O34+'Table 5D - VT'!O34+'Table 5E - PT'!O34+'Table 5F - OT'!O34</f>
        <v>196824</v>
      </c>
      <c r="P34" s="147"/>
    </row>
    <row r="35" spans="1:16" s="145" customFormat="1" ht="18" customHeight="1">
      <c r="A35" s="151"/>
      <c r="B35" s="156" t="s">
        <v>103</v>
      </c>
      <c r="C35" s="152">
        <f t="shared" si="7"/>
        <v>737426</v>
      </c>
      <c r="D35" s="80">
        <f>'Table 5B - IT'!D35+'Table 5C - ET'!D35+'Table 5D - VT'!D35+'Table 5E - PT'!D35+'Table 5F - OT'!D35</f>
        <v>70157</v>
      </c>
      <c r="E35" s="80">
        <f>'Table 5B - IT'!E35+'Table 5C - ET'!E35+'Table 5D - VT'!E35+'Table 5E - PT'!E35+'Table 5F - OT'!E35</f>
        <v>44172</v>
      </c>
      <c r="F35" s="80">
        <f>'Table 5B - IT'!F35+'Table 5C - ET'!F35+'Table 5D - VT'!F35+'Table 5E - PT'!F35+'Table 5F - OT'!F35</f>
        <v>32014</v>
      </c>
      <c r="G35" s="80">
        <f>'Table 5B - IT'!G35+'Table 5C - ET'!G35+'Table 5D - VT'!G35+'Table 5E - PT'!G35+'Table 5F - OT'!G35</f>
        <v>51757</v>
      </c>
      <c r="H35" s="80">
        <f>'Table 5B - IT'!H35+'Table 5C - ET'!H35+'Table 5D - VT'!H35+'Table 5E - PT'!H35+'Table 5F - OT'!H35</f>
        <v>60862</v>
      </c>
      <c r="I35" s="80">
        <f>'Table 5B - IT'!I35+'Table 5C - ET'!I35+'Table 5D - VT'!I35+'Table 5E - PT'!I35+'Table 5F - OT'!I35</f>
        <v>56270</v>
      </c>
      <c r="J35" s="80">
        <f>'Table 5B - IT'!J35+'Table 5C - ET'!J35+'Table 5D - VT'!J35+'Table 5E - PT'!J35+'Table 5F - OT'!J35</f>
        <v>67944</v>
      </c>
      <c r="K35" s="80">
        <f>'Table 5B - IT'!K35+'Table 5C - ET'!K35+'Table 5D - VT'!K35+'Table 5E - PT'!K35+'Table 5F - OT'!K35</f>
        <v>45745</v>
      </c>
      <c r="L35" s="80">
        <f>'Table 5B - IT'!L35+'Table 5C - ET'!L35+'Table 5D - VT'!L35+'Table 5E - PT'!L35+'Table 5F - OT'!L35</f>
        <v>62930</v>
      </c>
      <c r="M35" s="80">
        <f>'Table 5B - IT'!M35+'Table 5C - ET'!M35+'Table 5D - VT'!M35+'Table 5E - PT'!M35+'Table 5F - OT'!M35</f>
        <v>91081</v>
      </c>
      <c r="N35" s="80">
        <f>'Table 5B - IT'!N35+'Table 5C - ET'!N35+'Table 5D - VT'!N35+'Table 5E - PT'!N35+'Table 5F - OT'!N35</f>
        <v>47806</v>
      </c>
      <c r="O35" s="81">
        <f>'Table 5B - IT'!O35+'Table 5C - ET'!O35+'Table 5D - VT'!O35+'Table 5E - PT'!O35+'Table 5F - OT'!O35</f>
        <v>106688</v>
      </c>
      <c r="P35" s="147"/>
    </row>
    <row r="36" spans="1:16" s="145" customFormat="1" ht="18" customHeight="1">
      <c r="A36" s="151"/>
      <c r="B36" s="156" t="s">
        <v>104</v>
      </c>
      <c r="C36" s="152">
        <f t="shared" si="7"/>
        <v>1713894</v>
      </c>
      <c r="D36" s="80">
        <f>'Table 5B - IT'!D36+'Table 5C - ET'!D36+'Table 5D - VT'!D36+'Table 5E - PT'!D36+'Table 5F - OT'!D36</f>
        <v>169009</v>
      </c>
      <c r="E36" s="80">
        <f>'Table 5B - IT'!E36+'Table 5C - ET'!E36+'Table 5D - VT'!E36+'Table 5E - PT'!E36+'Table 5F - OT'!E36</f>
        <v>67845</v>
      </c>
      <c r="F36" s="80">
        <f>'Table 5B - IT'!F36+'Table 5C - ET'!F36+'Table 5D - VT'!F36+'Table 5E - PT'!F36+'Table 5F - OT'!F36</f>
        <v>93999</v>
      </c>
      <c r="G36" s="80">
        <f>'Table 5B - IT'!G36+'Table 5C - ET'!G36+'Table 5D - VT'!G36+'Table 5E - PT'!G36+'Table 5F - OT'!G36</f>
        <v>158825</v>
      </c>
      <c r="H36" s="80">
        <f>'Table 5B - IT'!H36+'Table 5C - ET'!H36+'Table 5D - VT'!H36+'Table 5E - PT'!H36+'Table 5F - OT'!H36</f>
        <v>119391</v>
      </c>
      <c r="I36" s="80">
        <f>'Table 5B - IT'!I36+'Table 5C - ET'!I36+'Table 5D - VT'!I36+'Table 5E - PT'!I36+'Table 5F - OT'!I36</f>
        <v>124380</v>
      </c>
      <c r="J36" s="80">
        <f>'Table 5B - IT'!J36+'Table 5C - ET'!J36+'Table 5D - VT'!J36+'Table 5E - PT'!J36+'Table 5F - OT'!J36</f>
        <v>142902</v>
      </c>
      <c r="K36" s="80">
        <f>'Table 5B - IT'!K36+'Table 5C - ET'!K36+'Table 5D - VT'!K36+'Table 5E - PT'!K36+'Table 5F - OT'!K36</f>
        <v>146961</v>
      </c>
      <c r="L36" s="80">
        <f>'Table 5B - IT'!L36+'Table 5C - ET'!L36+'Table 5D - VT'!L36+'Table 5E - PT'!L36+'Table 5F - OT'!L36</f>
        <v>197764</v>
      </c>
      <c r="M36" s="80">
        <f>'Table 5B - IT'!M36+'Table 5C - ET'!M36+'Table 5D - VT'!M36+'Table 5E - PT'!M36+'Table 5F - OT'!M36</f>
        <v>177813</v>
      </c>
      <c r="N36" s="80">
        <f>'Table 5B - IT'!N36+'Table 5C - ET'!N36+'Table 5D - VT'!N36+'Table 5E - PT'!N36+'Table 5F - OT'!N36</f>
        <v>118651</v>
      </c>
      <c r="O36" s="81">
        <f>'Table 5B - IT'!O36+'Table 5C - ET'!O36+'Table 5D - VT'!O36+'Table 5E - PT'!O36+'Table 5F - OT'!O36</f>
        <v>196354</v>
      </c>
      <c r="P36" s="147"/>
    </row>
    <row r="37" spans="1:16" s="145" customFormat="1" ht="18" customHeight="1">
      <c r="A37" s="151"/>
      <c r="B37" s="156" t="s">
        <v>105</v>
      </c>
      <c r="C37" s="152">
        <f t="shared" si="7"/>
        <v>617200</v>
      </c>
      <c r="D37" s="80">
        <f>'Table 5B - IT'!D37+'Table 5C - ET'!D37+'Table 5D - VT'!D37+'Table 5E - PT'!D37+'Table 5F - OT'!D37</f>
        <v>48978</v>
      </c>
      <c r="E37" s="80">
        <f>'Table 5B - IT'!E37+'Table 5C - ET'!E37+'Table 5D - VT'!E37+'Table 5E - PT'!E37+'Table 5F - OT'!E37</f>
        <v>30505</v>
      </c>
      <c r="F37" s="80">
        <f>'Table 5B - IT'!F37+'Table 5C - ET'!F37+'Table 5D - VT'!F37+'Table 5E - PT'!F37+'Table 5F - OT'!F37</f>
        <v>40074</v>
      </c>
      <c r="G37" s="80">
        <f>'Table 5B - IT'!G37+'Table 5C - ET'!G37+'Table 5D - VT'!G37+'Table 5E - PT'!G37+'Table 5F - OT'!G37</f>
        <v>57156</v>
      </c>
      <c r="H37" s="80">
        <f>'Table 5B - IT'!H37+'Table 5C - ET'!H37+'Table 5D - VT'!H37+'Table 5E - PT'!H37+'Table 5F - OT'!H37</f>
        <v>48249</v>
      </c>
      <c r="I37" s="80">
        <f>'Table 5B - IT'!I37+'Table 5C - ET'!I37+'Table 5D - VT'!I37+'Table 5E - PT'!I37+'Table 5F - OT'!I37</f>
        <v>51811</v>
      </c>
      <c r="J37" s="80">
        <f>'Table 5B - IT'!J37+'Table 5C - ET'!J37+'Table 5D - VT'!J37+'Table 5E - PT'!J37+'Table 5F - OT'!J37</f>
        <v>71009</v>
      </c>
      <c r="K37" s="80">
        <f>'Table 5B - IT'!K37+'Table 5C - ET'!K37+'Table 5D - VT'!K37+'Table 5E - PT'!K37+'Table 5F - OT'!K37</f>
        <v>37624</v>
      </c>
      <c r="L37" s="80">
        <f>'Table 5B - IT'!L37+'Table 5C - ET'!L37+'Table 5D - VT'!L37+'Table 5E - PT'!L37+'Table 5F - OT'!L37</f>
        <v>62723</v>
      </c>
      <c r="M37" s="80">
        <f>'Table 5B - IT'!M37+'Table 5C - ET'!M37+'Table 5D - VT'!M37+'Table 5E - PT'!M37+'Table 5F - OT'!M37</f>
        <v>54152</v>
      </c>
      <c r="N37" s="80">
        <f>'Table 5B - IT'!N37+'Table 5C - ET'!N37+'Table 5D - VT'!N37+'Table 5E - PT'!N37+'Table 5F - OT'!N37</f>
        <v>57646</v>
      </c>
      <c r="O37" s="81">
        <f>'Table 5B - IT'!O37+'Table 5C - ET'!O37+'Table 5D - VT'!O37+'Table 5E - PT'!O37+'Table 5F - OT'!O37</f>
        <v>57273</v>
      </c>
      <c r="P37" s="147"/>
    </row>
    <row r="38" spans="1:16" s="145" customFormat="1" ht="6.95" customHeight="1">
      <c r="A38" s="149"/>
      <c r="B38" s="157"/>
      <c r="C38" s="260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9"/>
      <c r="P38" s="147"/>
    </row>
    <row r="39" spans="1:16" s="145" customFormat="1" ht="18" customHeight="1">
      <c r="A39" s="154"/>
      <c r="B39" s="155" t="s">
        <v>54</v>
      </c>
      <c r="C39" s="259">
        <f t="shared" si="7"/>
        <v>16972045</v>
      </c>
      <c r="D39" s="82">
        <f>SUM(D40:D43)</f>
        <v>1619836</v>
      </c>
      <c r="E39" s="82">
        <f t="shared" ref="E39:O39" si="10">SUM(E40:E43)</f>
        <v>789497</v>
      </c>
      <c r="F39" s="82">
        <f t="shared" si="10"/>
        <v>997594</v>
      </c>
      <c r="G39" s="82">
        <f t="shared" si="10"/>
        <v>1845951</v>
      </c>
      <c r="H39" s="82">
        <f t="shared" si="10"/>
        <v>1223505</v>
      </c>
      <c r="I39" s="82">
        <f t="shared" si="10"/>
        <v>1313185</v>
      </c>
      <c r="J39" s="82">
        <f t="shared" si="10"/>
        <v>1576440</v>
      </c>
      <c r="K39" s="82">
        <f t="shared" si="10"/>
        <v>1519096</v>
      </c>
      <c r="L39" s="82">
        <f t="shared" si="10"/>
        <v>1235590</v>
      </c>
      <c r="M39" s="82">
        <f t="shared" si="10"/>
        <v>1859036</v>
      </c>
      <c r="N39" s="82">
        <f t="shared" si="10"/>
        <v>1543765</v>
      </c>
      <c r="O39" s="85">
        <f t="shared" si="10"/>
        <v>1448550</v>
      </c>
      <c r="P39" s="147"/>
    </row>
    <row r="40" spans="1:16" s="145" customFormat="1" ht="18" customHeight="1">
      <c r="A40" s="151"/>
      <c r="B40" s="156" t="s">
        <v>106</v>
      </c>
      <c r="C40" s="152">
        <f t="shared" si="7"/>
        <v>6206573</v>
      </c>
      <c r="D40" s="80">
        <f>'Table 5B - IT'!D40+'Table 5C - ET'!D40+'Table 5D - VT'!D40+'Table 5E - PT'!D40+'Table 5F - OT'!D40</f>
        <v>548930</v>
      </c>
      <c r="E40" s="80">
        <f>'Table 5B - IT'!E40+'Table 5C - ET'!E40+'Table 5D - VT'!E40+'Table 5E - PT'!E40+'Table 5F - OT'!E40</f>
        <v>278803</v>
      </c>
      <c r="F40" s="80">
        <f>'Table 5B - IT'!F40+'Table 5C - ET'!F40+'Table 5D - VT'!F40+'Table 5E - PT'!F40+'Table 5F - OT'!F40</f>
        <v>390055</v>
      </c>
      <c r="G40" s="80">
        <f>'Table 5B - IT'!G40+'Table 5C - ET'!G40+'Table 5D - VT'!G40+'Table 5E - PT'!G40+'Table 5F - OT'!G40</f>
        <v>666198</v>
      </c>
      <c r="H40" s="80">
        <f>'Table 5B - IT'!H40+'Table 5C - ET'!H40+'Table 5D - VT'!H40+'Table 5E - PT'!H40+'Table 5F - OT'!H40</f>
        <v>459641</v>
      </c>
      <c r="I40" s="80">
        <f>'Table 5B - IT'!I40+'Table 5C - ET'!I40+'Table 5D - VT'!I40+'Table 5E - PT'!I40+'Table 5F - OT'!I40</f>
        <v>500073</v>
      </c>
      <c r="J40" s="80">
        <f>'Table 5B - IT'!J40+'Table 5C - ET'!J40+'Table 5D - VT'!J40+'Table 5E - PT'!J40+'Table 5F - OT'!J40</f>
        <v>553925</v>
      </c>
      <c r="K40" s="80">
        <f>'Table 5B - IT'!K40+'Table 5C - ET'!K40+'Table 5D - VT'!K40+'Table 5E - PT'!K40+'Table 5F - OT'!K40</f>
        <v>545662</v>
      </c>
      <c r="L40" s="80">
        <f>'Table 5B - IT'!L40+'Table 5C - ET'!L40+'Table 5D - VT'!L40+'Table 5E - PT'!L40+'Table 5F - OT'!L40</f>
        <v>436119</v>
      </c>
      <c r="M40" s="80">
        <f>'Table 5B - IT'!M40+'Table 5C - ET'!M40+'Table 5D - VT'!M40+'Table 5E - PT'!M40+'Table 5F - OT'!M40</f>
        <v>665683</v>
      </c>
      <c r="N40" s="80">
        <f>'Table 5B - IT'!N40+'Table 5C - ET'!N40+'Table 5D - VT'!N40+'Table 5E - PT'!N40+'Table 5F - OT'!N40</f>
        <v>577554</v>
      </c>
      <c r="O40" s="81">
        <f>'Table 5B - IT'!O40+'Table 5C - ET'!O40+'Table 5D - VT'!O40+'Table 5E - PT'!O40+'Table 5F - OT'!O40</f>
        <v>583930</v>
      </c>
      <c r="P40" s="147"/>
    </row>
    <row r="41" spans="1:16" s="145" customFormat="1" ht="18" customHeight="1">
      <c r="A41" s="151"/>
      <c r="B41" s="156" t="s">
        <v>107</v>
      </c>
      <c r="C41" s="152">
        <f t="shared" si="7"/>
        <v>2226554</v>
      </c>
      <c r="D41" s="80">
        <f>'Table 5B - IT'!D41+'Table 5C - ET'!D41+'Table 5D - VT'!D41+'Table 5E - PT'!D41+'Table 5F - OT'!D41</f>
        <v>176783</v>
      </c>
      <c r="E41" s="80">
        <f>'Table 5B - IT'!E41+'Table 5C - ET'!E41+'Table 5D - VT'!E41+'Table 5E - PT'!E41+'Table 5F - OT'!E41</f>
        <v>130541</v>
      </c>
      <c r="F41" s="80">
        <f>'Table 5B - IT'!F41+'Table 5C - ET'!F41+'Table 5D - VT'!F41+'Table 5E - PT'!F41+'Table 5F - OT'!F41</f>
        <v>141447</v>
      </c>
      <c r="G41" s="80">
        <f>'Table 5B - IT'!G41+'Table 5C - ET'!G41+'Table 5D - VT'!G41+'Table 5E - PT'!G41+'Table 5F - OT'!G41</f>
        <v>285776</v>
      </c>
      <c r="H41" s="80">
        <f>'Table 5B - IT'!H41+'Table 5C - ET'!H41+'Table 5D - VT'!H41+'Table 5E - PT'!H41+'Table 5F - OT'!H41</f>
        <v>204732</v>
      </c>
      <c r="I41" s="80">
        <f>'Table 5B - IT'!I41+'Table 5C - ET'!I41+'Table 5D - VT'!I41+'Table 5E - PT'!I41+'Table 5F - OT'!I41</f>
        <v>196214</v>
      </c>
      <c r="J41" s="80">
        <f>'Table 5B - IT'!J41+'Table 5C - ET'!J41+'Table 5D - VT'!J41+'Table 5E - PT'!J41+'Table 5F - OT'!J41</f>
        <v>171534</v>
      </c>
      <c r="K41" s="80">
        <f>'Table 5B - IT'!K41+'Table 5C - ET'!K41+'Table 5D - VT'!K41+'Table 5E - PT'!K41+'Table 5F - OT'!K41</f>
        <v>164574</v>
      </c>
      <c r="L41" s="80">
        <f>'Table 5B - IT'!L41+'Table 5C - ET'!L41+'Table 5D - VT'!L41+'Table 5E - PT'!L41+'Table 5F - OT'!L41</f>
        <v>176779</v>
      </c>
      <c r="M41" s="80">
        <f>'Table 5B - IT'!M41+'Table 5C - ET'!M41+'Table 5D - VT'!M41+'Table 5E - PT'!M41+'Table 5F - OT'!M41</f>
        <v>205067</v>
      </c>
      <c r="N41" s="80">
        <f>'Table 5B - IT'!N41+'Table 5C - ET'!N41+'Table 5D - VT'!N41+'Table 5E - PT'!N41+'Table 5F - OT'!N41</f>
        <v>189562</v>
      </c>
      <c r="O41" s="81">
        <f>'Table 5B - IT'!O41+'Table 5C - ET'!O41+'Table 5D - VT'!O41+'Table 5E - PT'!O41+'Table 5F - OT'!O41</f>
        <v>183545</v>
      </c>
      <c r="P41" s="147"/>
    </row>
    <row r="42" spans="1:16" s="145" customFormat="1" ht="18" customHeight="1">
      <c r="A42" s="151"/>
      <c r="B42" s="156" t="s">
        <v>108</v>
      </c>
      <c r="C42" s="152">
        <f t="shared" si="7"/>
        <v>7805314</v>
      </c>
      <c r="D42" s="80">
        <f>'Table 5B - IT'!D42+'Table 5C - ET'!D42+'Table 5D - VT'!D42+'Table 5E - PT'!D42+'Table 5F - OT'!D42</f>
        <v>802728</v>
      </c>
      <c r="E42" s="80">
        <f>'Table 5B - IT'!E42+'Table 5C - ET'!E42+'Table 5D - VT'!E42+'Table 5E - PT'!E42+'Table 5F - OT'!E42</f>
        <v>342473</v>
      </c>
      <c r="F42" s="80">
        <f>'Table 5B - IT'!F42+'Table 5C - ET'!F42+'Table 5D - VT'!F42+'Table 5E - PT'!F42+'Table 5F - OT'!F42</f>
        <v>428906</v>
      </c>
      <c r="G42" s="80">
        <f>'Table 5B - IT'!G42+'Table 5C - ET'!G42+'Table 5D - VT'!G42+'Table 5E - PT'!G42+'Table 5F - OT'!G42</f>
        <v>821827</v>
      </c>
      <c r="H42" s="80">
        <f>'Table 5B - IT'!H42+'Table 5C - ET'!H42+'Table 5D - VT'!H42+'Table 5E - PT'!H42+'Table 5F - OT'!H42</f>
        <v>506954</v>
      </c>
      <c r="I42" s="80">
        <f>'Table 5B - IT'!I42+'Table 5C - ET'!I42+'Table 5D - VT'!I42+'Table 5E - PT'!I42+'Table 5F - OT'!I42</f>
        <v>567077</v>
      </c>
      <c r="J42" s="80">
        <f>'Table 5B - IT'!J42+'Table 5C - ET'!J42+'Table 5D - VT'!J42+'Table 5E - PT'!J42+'Table 5F - OT'!J42</f>
        <v>783424</v>
      </c>
      <c r="K42" s="80">
        <f>'Table 5B - IT'!K42+'Table 5C - ET'!K42+'Table 5D - VT'!K42+'Table 5E - PT'!K42+'Table 5F - OT'!K42</f>
        <v>742683</v>
      </c>
      <c r="L42" s="80">
        <f>'Table 5B - IT'!L42+'Table 5C - ET'!L42+'Table 5D - VT'!L42+'Table 5E - PT'!L42+'Table 5F - OT'!L42</f>
        <v>581027</v>
      </c>
      <c r="M42" s="80">
        <f>'Table 5B - IT'!M42+'Table 5C - ET'!M42+'Table 5D - VT'!M42+'Table 5E - PT'!M42+'Table 5F - OT'!M42</f>
        <v>889164</v>
      </c>
      <c r="N42" s="80">
        <f>'Table 5B - IT'!N42+'Table 5C - ET'!N42+'Table 5D - VT'!N42+'Table 5E - PT'!N42+'Table 5F - OT'!N42</f>
        <v>720692</v>
      </c>
      <c r="O42" s="81">
        <f>'Table 5B - IT'!O42+'Table 5C - ET'!O42+'Table 5D - VT'!O42+'Table 5E - PT'!O42+'Table 5F - OT'!O42</f>
        <v>618359</v>
      </c>
      <c r="P42" s="147"/>
    </row>
    <row r="43" spans="1:16" s="145" customFormat="1" ht="18" customHeight="1" thickBot="1">
      <c r="A43" s="151"/>
      <c r="B43" s="159" t="s">
        <v>109</v>
      </c>
      <c r="C43" s="160">
        <f t="shared" si="7"/>
        <v>733604</v>
      </c>
      <c r="D43" s="83">
        <f>'Table 5B - IT'!D43+'Table 5C - ET'!D43+'Table 5D - VT'!D43+'Table 5E - PT'!D43+'Table 5F - OT'!D43</f>
        <v>91395</v>
      </c>
      <c r="E43" s="83">
        <f>'Table 5B - IT'!E43+'Table 5C - ET'!E43+'Table 5D - VT'!E43+'Table 5E - PT'!E43+'Table 5F - OT'!E43</f>
        <v>37680</v>
      </c>
      <c r="F43" s="83">
        <f>'Table 5B - IT'!F43+'Table 5C - ET'!F43+'Table 5D - VT'!F43+'Table 5E - PT'!F43+'Table 5F - OT'!F43</f>
        <v>37186</v>
      </c>
      <c r="G43" s="83">
        <f>'Table 5B - IT'!G43+'Table 5C - ET'!G43+'Table 5D - VT'!G43+'Table 5E - PT'!G43+'Table 5F - OT'!G43</f>
        <v>72150</v>
      </c>
      <c r="H43" s="83">
        <f>'Table 5B - IT'!H43+'Table 5C - ET'!H43+'Table 5D - VT'!H43+'Table 5E - PT'!H43+'Table 5F - OT'!H43</f>
        <v>52178</v>
      </c>
      <c r="I43" s="83">
        <f>'Table 5B - IT'!I43+'Table 5C - ET'!I43+'Table 5D - VT'!I43+'Table 5E - PT'!I43+'Table 5F - OT'!I43</f>
        <v>49821</v>
      </c>
      <c r="J43" s="83">
        <f>'Table 5B - IT'!J43+'Table 5C - ET'!J43+'Table 5D - VT'!J43+'Table 5E - PT'!J43+'Table 5F - OT'!J43</f>
        <v>67557</v>
      </c>
      <c r="K43" s="83">
        <f>'Table 5B - IT'!K43+'Table 5C - ET'!K43+'Table 5D - VT'!K43+'Table 5E - PT'!K43+'Table 5F - OT'!K43</f>
        <v>66177</v>
      </c>
      <c r="L43" s="83">
        <f>'Table 5B - IT'!L43+'Table 5C - ET'!L43+'Table 5D - VT'!L43+'Table 5E - PT'!L43+'Table 5F - OT'!L43</f>
        <v>41665</v>
      </c>
      <c r="M43" s="83">
        <f>'Table 5B - IT'!M43+'Table 5C - ET'!M43+'Table 5D - VT'!M43+'Table 5E - PT'!M43+'Table 5F - OT'!M43</f>
        <v>99122</v>
      </c>
      <c r="N43" s="83">
        <f>'Table 5B - IT'!N43+'Table 5C - ET'!N43+'Table 5D - VT'!N43+'Table 5E - PT'!N43+'Table 5F - OT'!N43</f>
        <v>55957</v>
      </c>
      <c r="O43" s="84">
        <f>'Table 5B - IT'!O43+'Table 5C - ET'!O43+'Table 5D - VT'!O43+'Table 5E - PT'!O43+'Table 5F - OT'!O43</f>
        <v>62716</v>
      </c>
      <c r="P43" s="147"/>
    </row>
    <row r="44" spans="1:16" s="145" customFormat="1" ht="6.95" customHeight="1">
      <c r="A44" s="149"/>
      <c r="B44" s="185"/>
      <c r="C44" s="261"/>
      <c r="D44" s="181"/>
      <c r="E44" s="181"/>
      <c r="F44" s="181"/>
      <c r="G44" s="181"/>
      <c r="H44" s="181"/>
      <c r="I44" s="181"/>
      <c r="J44" s="181"/>
      <c r="K44" s="181"/>
      <c r="L44" s="181"/>
      <c r="M44" s="181"/>
      <c r="N44" s="181"/>
      <c r="O44" s="182"/>
      <c r="P44" s="147"/>
    </row>
    <row r="45" spans="1:16" s="145" customFormat="1" ht="18" customHeight="1">
      <c r="A45" s="154"/>
      <c r="B45" s="155" t="s">
        <v>55</v>
      </c>
      <c r="C45" s="259">
        <f>D45+E45+F45+G45+H45+I45+J45+K45+L45+M45+N45+O45</f>
        <v>69618535</v>
      </c>
      <c r="D45" s="82">
        <f>SUM(D46:D56)</f>
        <v>6675187</v>
      </c>
      <c r="E45" s="82">
        <f t="shared" ref="E45:O45" si="11">SUM(E46:E56)</f>
        <v>3465316</v>
      </c>
      <c r="F45" s="82">
        <f t="shared" si="11"/>
        <v>3947545</v>
      </c>
      <c r="G45" s="82">
        <f t="shared" si="11"/>
        <v>8225787</v>
      </c>
      <c r="H45" s="82">
        <f t="shared" si="11"/>
        <v>5917485</v>
      </c>
      <c r="I45" s="82">
        <f t="shared" si="11"/>
        <v>4630552</v>
      </c>
      <c r="J45" s="82">
        <f t="shared" si="11"/>
        <v>7575633</v>
      </c>
      <c r="K45" s="82">
        <f t="shared" si="11"/>
        <v>6144122</v>
      </c>
      <c r="L45" s="82">
        <f t="shared" si="11"/>
        <v>4621652</v>
      </c>
      <c r="M45" s="82">
        <f t="shared" si="11"/>
        <v>7799437</v>
      </c>
      <c r="N45" s="82">
        <f t="shared" si="11"/>
        <v>5739417</v>
      </c>
      <c r="O45" s="85">
        <f t="shared" si="11"/>
        <v>4876402</v>
      </c>
      <c r="P45" s="147"/>
    </row>
    <row r="46" spans="1:16" s="145" customFormat="1" ht="18" customHeight="1">
      <c r="A46" s="151"/>
      <c r="B46" s="156" t="s">
        <v>110</v>
      </c>
      <c r="C46" s="152">
        <f t="shared" si="7"/>
        <v>5083309</v>
      </c>
      <c r="D46" s="80">
        <f>'Table 5B - IT'!D46+'Table 5C - ET'!D46+'Table 5D - VT'!D46+'Table 5E - PT'!D46+'Table 5F - OT'!D46</f>
        <v>525594</v>
      </c>
      <c r="E46" s="80">
        <f>'Table 5B - IT'!E46+'Table 5C - ET'!E46+'Table 5D - VT'!E46+'Table 5E - PT'!E46+'Table 5F - OT'!E46</f>
        <v>309481</v>
      </c>
      <c r="F46" s="80">
        <f>'Table 5B - IT'!F46+'Table 5C - ET'!F46+'Table 5D - VT'!F46+'Table 5E - PT'!F46+'Table 5F - OT'!F46</f>
        <v>310588</v>
      </c>
      <c r="G46" s="80">
        <f>'Table 5B - IT'!G46+'Table 5C - ET'!G46+'Table 5D - VT'!G46+'Table 5E - PT'!G46+'Table 5F - OT'!G46</f>
        <v>612440</v>
      </c>
      <c r="H46" s="80">
        <f>'Table 5B - IT'!H46+'Table 5C - ET'!H46+'Table 5D - VT'!H46+'Table 5E - PT'!H46+'Table 5F - OT'!H46</f>
        <v>379783</v>
      </c>
      <c r="I46" s="80">
        <f>'Table 5B - IT'!I46+'Table 5C - ET'!I46+'Table 5D - VT'!I46+'Table 5E - PT'!I46+'Table 5F - OT'!I46</f>
        <v>339757</v>
      </c>
      <c r="J46" s="80">
        <f>'Table 5B - IT'!J46+'Table 5C - ET'!J46+'Table 5D - VT'!J46+'Table 5E - PT'!J46+'Table 5F - OT'!J46</f>
        <v>553453</v>
      </c>
      <c r="K46" s="80">
        <f>'Table 5B - IT'!K46+'Table 5C - ET'!K46+'Table 5D - VT'!K46+'Table 5E - PT'!K46+'Table 5F - OT'!K46</f>
        <v>465396</v>
      </c>
      <c r="L46" s="80">
        <f>'Table 5B - IT'!L46+'Table 5C - ET'!L46+'Table 5D - VT'!L46+'Table 5E - PT'!L46+'Table 5F - OT'!L46</f>
        <v>401468</v>
      </c>
      <c r="M46" s="80">
        <f>'Table 5B - IT'!M46+'Table 5C - ET'!M46+'Table 5D - VT'!M46+'Table 5E - PT'!M46+'Table 5F - OT'!M46</f>
        <v>449280</v>
      </c>
      <c r="N46" s="80">
        <f>'Table 5B - IT'!N46+'Table 5C - ET'!N46+'Table 5D - VT'!N46+'Table 5E - PT'!N46+'Table 5F - OT'!N46</f>
        <v>361991</v>
      </c>
      <c r="O46" s="81">
        <f>'Table 5B - IT'!O46+'Table 5C - ET'!O46+'Table 5D - VT'!O46+'Table 5E - PT'!O46+'Table 5F - OT'!O46</f>
        <v>374078</v>
      </c>
      <c r="P46" s="147"/>
    </row>
    <row r="47" spans="1:16" s="145" customFormat="1" ht="18" customHeight="1">
      <c r="A47" s="151"/>
      <c r="B47" s="156" t="s">
        <v>111</v>
      </c>
      <c r="C47" s="152">
        <f t="shared" si="7"/>
        <v>2366493</v>
      </c>
      <c r="D47" s="80">
        <f>'Table 5B - IT'!D47+'Table 5C - ET'!D47+'Table 5D - VT'!D47+'Table 5E - PT'!D47+'Table 5F - OT'!D47</f>
        <v>165053</v>
      </c>
      <c r="E47" s="80">
        <f>'Table 5B - IT'!E47+'Table 5C - ET'!E47+'Table 5D - VT'!E47+'Table 5E - PT'!E47+'Table 5F - OT'!E47</f>
        <v>135352</v>
      </c>
      <c r="F47" s="80">
        <f>'Table 5B - IT'!F47+'Table 5C - ET'!F47+'Table 5D - VT'!F47+'Table 5E - PT'!F47+'Table 5F - OT'!F47</f>
        <v>197178</v>
      </c>
      <c r="G47" s="80">
        <f>'Table 5B - IT'!G47+'Table 5C - ET'!G47+'Table 5D - VT'!G47+'Table 5E - PT'!G47+'Table 5F - OT'!G47</f>
        <v>326750</v>
      </c>
      <c r="H47" s="80">
        <f>'Table 5B - IT'!H47+'Table 5C - ET'!H47+'Table 5D - VT'!H47+'Table 5E - PT'!H47+'Table 5F - OT'!H47</f>
        <v>253068</v>
      </c>
      <c r="I47" s="80">
        <f>'Table 5B - IT'!I47+'Table 5C - ET'!I47+'Table 5D - VT'!I47+'Table 5E - PT'!I47+'Table 5F - OT'!I47</f>
        <v>177824</v>
      </c>
      <c r="J47" s="80">
        <f>'Table 5B - IT'!J47+'Table 5C - ET'!J47+'Table 5D - VT'!J47+'Table 5E - PT'!J47+'Table 5F - OT'!J47</f>
        <v>219927</v>
      </c>
      <c r="K47" s="80">
        <f>'Table 5B - IT'!K47+'Table 5C - ET'!K47+'Table 5D - VT'!K47+'Table 5E - PT'!K47+'Table 5F - OT'!K47</f>
        <v>175099</v>
      </c>
      <c r="L47" s="80">
        <f>'Table 5B - IT'!L47+'Table 5C - ET'!L47+'Table 5D - VT'!L47+'Table 5E - PT'!L47+'Table 5F - OT'!L47</f>
        <v>150800</v>
      </c>
      <c r="M47" s="80">
        <f>'Table 5B - IT'!M47+'Table 5C - ET'!M47+'Table 5D - VT'!M47+'Table 5E - PT'!M47+'Table 5F - OT'!M47</f>
        <v>272321</v>
      </c>
      <c r="N47" s="80">
        <f>'Table 5B - IT'!N47+'Table 5C - ET'!N47+'Table 5D - VT'!N47+'Table 5E - PT'!N47+'Table 5F - OT'!N47</f>
        <v>147173</v>
      </c>
      <c r="O47" s="81">
        <f>'Table 5B - IT'!O47+'Table 5C - ET'!O47+'Table 5D - VT'!O47+'Table 5E - PT'!O47+'Table 5F - OT'!O47</f>
        <v>145948</v>
      </c>
      <c r="P47" s="147"/>
    </row>
    <row r="48" spans="1:16" s="145" customFormat="1" ht="18" customHeight="1">
      <c r="A48" s="151"/>
      <c r="B48" s="156" t="s">
        <v>112</v>
      </c>
      <c r="C48" s="152">
        <f t="shared" si="7"/>
        <v>4111279</v>
      </c>
      <c r="D48" s="80">
        <f>'Table 5B - IT'!D48+'Table 5C - ET'!D48+'Table 5D - VT'!D48+'Table 5E - PT'!D48+'Table 5F - OT'!D48</f>
        <v>333260</v>
      </c>
      <c r="E48" s="80">
        <f>'Table 5B - IT'!E48+'Table 5C - ET'!E48+'Table 5D - VT'!E48+'Table 5E - PT'!E48+'Table 5F - OT'!E48</f>
        <v>222270</v>
      </c>
      <c r="F48" s="80">
        <f>'Table 5B - IT'!F48+'Table 5C - ET'!F48+'Table 5D - VT'!F48+'Table 5E - PT'!F48+'Table 5F - OT'!F48</f>
        <v>206938</v>
      </c>
      <c r="G48" s="80">
        <f>'Table 5B - IT'!G48+'Table 5C - ET'!G48+'Table 5D - VT'!G48+'Table 5E - PT'!G48+'Table 5F - OT'!G48</f>
        <v>514996</v>
      </c>
      <c r="H48" s="80">
        <f>'Table 5B - IT'!H48+'Table 5C - ET'!H48+'Table 5D - VT'!H48+'Table 5E - PT'!H48+'Table 5F - OT'!H48</f>
        <v>299155</v>
      </c>
      <c r="I48" s="80">
        <f>'Table 5B - IT'!I48+'Table 5C - ET'!I48+'Table 5D - VT'!I48+'Table 5E - PT'!I48+'Table 5F - OT'!I48</f>
        <v>329799</v>
      </c>
      <c r="J48" s="80">
        <f>'Table 5B - IT'!J48+'Table 5C - ET'!J48+'Table 5D - VT'!J48+'Table 5E - PT'!J48+'Table 5F - OT'!J48</f>
        <v>436998</v>
      </c>
      <c r="K48" s="80">
        <f>'Table 5B - IT'!K48+'Table 5C - ET'!K48+'Table 5D - VT'!K48+'Table 5E - PT'!K48+'Table 5F - OT'!K48</f>
        <v>330131</v>
      </c>
      <c r="L48" s="80">
        <f>'Table 5B - IT'!L48+'Table 5C - ET'!L48+'Table 5D - VT'!L48+'Table 5E - PT'!L48+'Table 5F - OT'!L48</f>
        <v>245403</v>
      </c>
      <c r="M48" s="80">
        <f>'Table 5B - IT'!M48+'Table 5C - ET'!M48+'Table 5D - VT'!M48+'Table 5E - PT'!M48+'Table 5F - OT'!M48</f>
        <v>439297</v>
      </c>
      <c r="N48" s="80">
        <f>'Table 5B - IT'!N48+'Table 5C - ET'!N48+'Table 5D - VT'!N48+'Table 5E - PT'!N48+'Table 5F - OT'!N48</f>
        <v>370799</v>
      </c>
      <c r="O48" s="81">
        <f>'Table 5B - IT'!O48+'Table 5C - ET'!O48+'Table 5D - VT'!O48+'Table 5E - PT'!O48+'Table 5F - OT'!O48</f>
        <v>382233</v>
      </c>
      <c r="P48" s="147"/>
    </row>
    <row r="49" spans="1:16" s="145" customFormat="1" ht="18" customHeight="1">
      <c r="A49" s="151"/>
      <c r="B49" s="156" t="s">
        <v>113</v>
      </c>
      <c r="C49" s="152">
        <f t="shared" si="7"/>
        <v>2617728</v>
      </c>
      <c r="D49" s="80">
        <f>'Table 5B - IT'!D49+'Table 5C - ET'!D49+'Table 5D - VT'!D49+'Table 5E - PT'!D49+'Table 5F - OT'!D49</f>
        <v>291367</v>
      </c>
      <c r="E49" s="80">
        <f>'Table 5B - IT'!E49+'Table 5C - ET'!E49+'Table 5D - VT'!E49+'Table 5E - PT'!E49+'Table 5F - OT'!E49</f>
        <v>108461</v>
      </c>
      <c r="F49" s="80">
        <f>'Table 5B - IT'!F49+'Table 5C - ET'!F49+'Table 5D - VT'!F49+'Table 5E - PT'!F49+'Table 5F - OT'!F49</f>
        <v>115999</v>
      </c>
      <c r="G49" s="80">
        <f>'Table 5B - IT'!G49+'Table 5C - ET'!G49+'Table 5D - VT'!G49+'Table 5E - PT'!G49+'Table 5F - OT'!G49</f>
        <v>445081</v>
      </c>
      <c r="H49" s="80">
        <f>'Table 5B - IT'!H49+'Table 5C - ET'!H49+'Table 5D - VT'!H49+'Table 5E - PT'!H49+'Table 5F - OT'!H49</f>
        <v>271124</v>
      </c>
      <c r="I49" s="80">
        <f>'Table 5B - IT'!I49+'Table 5C - ET'!I49+'Table 5D - VT'!I49+'Table 5E - PT'!I49+'Table 5F - OT'!I49</f>
        <v>120133</v>
      </c>
      <c r="J49" s="80">
        <f>'Table 5B - IT'!J49+'Table 5C - ET'!J49+'Table 5D - VT'!J49+'Table 5E - PT'!J49+'Table 5F - OT'!J49</f>
        <v>203948</v>
      </c>
      <c r="K49" s="80">
        <f>'Table 5B - IT'!K49+'Table 5C - ET'!K49+'Table 5D - VT'!K49+'Table 5E - PT'!K49+'Table 5F - OT'!K49</f>
        <v>263420</v>
      </c>
      <c r="L49" s="80">
        <f>'Table 5B - IT'!L49+'Table 5C - ET'!L49+'Table 5D - VT'!L49+'Table 5E - PT'!L49+'Table 5F - OT'!L49</f>
        <v>159701</v>
      </c>
      <c r="M49" s="80">
        <f>'Table 5B - IT'!M49+'Table 5C - ET'!M49+'Table 5D - VT'!M49+'Table 5E - PT'!M49+'Table 5F - OT'!M49</f>
        <v>220221</v>
      </c>
      <c r="N49" s="80">
        <f>'Table 5B - IT'!N49+'Table 5C - ET'!N49+'Table 5D - VT'!N49+'Table 5E - PT'!N49+'Table 5F - OT'!N49</f>
        <v>253355</v>
      </c>
      <c r="O49" s="81">
        <f>'Table 5B - IT'!O49+'Table 5C - ET'!O49+'Table 5D - VT'!O49+'Table 5E - PT'!O49+'Table 5F - OT'!O49</f>
        <v>164918</v>
      </c>
      <c r="P49" s="147"/>
    </row>
    <row r="50" spans="1:16" s="145" customFormat="1" ht="18" customHeight="1">
      <c r="A50" s="151"/>
      <c r="B50" s="156" t="s">
        <v>114</v>
      </c>
      <c r="C50" s="152">
        <f t="shared" si="7"/>
        <v>6564943</v>
      </c>
      <c r="D50" s="80">
        <f>'Table 5B - IT'!D50+'Table 5C - ET'!D50+'Table 5D - VT'!D50+'Table 5E - PT'!D50+'Table 5F - OT'!D50</f>
        <v>835229</v>
      </c>
      <c r="E50" s="80">
        <f>'Table 5B - IT'!E50+'Table 5C - ET'!E50+'Table 5D - VT'!E50+'Table 5E - PT'!E50+'Table 5F - OT'!E50</f>
        <v>310831</v>
      </c>
      <c r="F50" s="80">
        <f>'Table 5B - IT'!F50+'Table 5C - ET'!F50+'Table 5D - VT'!F50+'Table 5E - PT'!F50+'Table 5F - OT'!F50</f>
        <v>459193</v>
      </c>
      <c r="G50" s="80">
        <f>'Table 5B - IT'!G50+'Table 5C - ET'!G50+'Table 5D - VT'!G50+'Table 5E - PT'!G50+'Table 5F - OT'!G50</f>
        <v>714931</v>
      </c>
      <c r="H50" s="80">
        <f>'Table 5B - IT'!H50+'Table 5C - ET'!H50+'Table 5D - VT'!H50+'Table 5E - PT'!H50+'Table 5F - OT'!H50</f>
        <v>453566</v>
      </c>
      <c r="I50" s="80">
        <f>'Table 5B - IT'!I50+'Table 5C - ET'!I50+'Table 5D - VT'!I50+'Table 5E - PT'!I50+'Table 5F - OT'!I50</f>
        <v>472711</v>
      </c>
      <c r="J50" s="80">
        <f>'Table 5B - IT'!J50+'Table 5C - ET'!J50+'Table 5D - VT'!J50+'Table 5E - PT'!J50+'Table 5F - OT'!J50</f>
        <v>711845</v>
      </c>
      <c r="K50" s="80">
        <f>'Table 5B - IT'!K50+'Table 5C - ET'!K50+'Table 5D - VT'!K50+'Table 5E - PT'!K50+'Table 5F - OT'!K50</f>
        <v>508349</v>
      </c>
      <c r="L50" s="80">
        <f>'Table 5B - IT'!L50+'Table 5C - ET'!L50+'Table 5D - VT'!L50+'Table 5E - PT'!L50+'Table 5F - OT'!L50</f>
        <v>391646</v>
      </c>
      <c r="M50" s="80">
        <f>'Table 5B - IT'!M50+'Table 5C - ET'!M50+'Table 5D - VT'!M50+'Table 5E - PT'!M50+'Table 5F - OT'!M50</f>
        <v>601953</v>
      </c>
      <c r="N50" s="80">
        <f>'Table 5B - IT'!N50+'Table 5C - ET'!N50+'Table 5D - VT'!N50+'Table 5E - PT'!N50+'Table 5F - OT'!N50</f>
        <v>490492</v>
      </c>
      <c r="O50" s="81">
        <f>'Table 5B - IT'!O50+'Table 5C - ET'!O50+'Table 5D - VT'!O50+'Table 5E - PT'!O50+'Table 5F - OT'!O50</f>
        <v>614197</v>
      </c>
      <c r="P50" s="147"/>
    </row>
    <row r="51" spans="1:16" s="145" customFormat="1" ht="18" customHeight="1">
      <c r="A51" s="151"/>
      <c r="B51" s="156" t="s">
        <v>115</v>
      </c>
      <c r="C51" s="152">
        <f t="shared" si="7"/>
        <v>17250223</v>
      </c>
      <c r="D51" s="80">
        <f>'Table 5B - IT'!D51+'Table 5C - ET'!D51+'Table 5D - VT'!D51+'Table 5E - PT'!D51+'Table 5F - OT'!D51</f>
        <v>1473071</v>
      </c>
      <c r="E51" s="80">
        <f>'Table 5B - IT'!E51+'Table 5C - ET'!E51+'Table 5D - VT'!E51+'Table 5E - PT'!E51+'Table 5F - OT'!E51</f>
        <v>932233</v>
      </c>
      <c r="F51" s="80">
        <f>'Table 5B - IT'!F51+'Table 5C - ET'!F51+'Table 5D - VT'!F51+'Table 5E - PT'!F51+'Table 5F - OT'!F51</f>
        <v>879779</v>
      </c>
      <c r="G51" s="80">
        <f>'Table 5B - IT'!G51+'Table 5C - ET'!G51+'Table 5D - VT'!G51+'Table 5E - PT'!G51+'Table 5F - OT'!G51</f>
        <v>1926398</v>
      </c>
      <c r="H51" s="80">
        <f>'Table 5B - IT'!H51+'Table 5C - ET'!H51+'Table 5D - VT'!H51+'Table 5E - PT'!H51+'Table 5F - OT'!H51</f>
        <v>2005833</v>
      </c>
      <c r="I51" s="80">
        <f>'Table 5B - IT'!I51+'Table 5C - ET'!I51+'Table 5D - VT'!I51+'Table 5E - PT'!I51+'Table 5F - OT'!I51</f>
        <v>1211428</v>
      </c>
      <c r="J51" s="80">
        <f>'Table 5B - IT'!J51+'Table 5C - ET'!J51+'Table 5D - VT'!J51+'Table 5E - PT'!J51+'Table 5F - OT'!J51</f>
        <v>1740905</v>
      </c>
      <c r="K51" s="80">
        <f>'Table 5B - IT'!K51+'Table 5C - ET'!K51+'Table 5D - VT'!K51+'Table 5E - PT'!K51+'Table 5F - OT'!K51</f>
        <v>1840561</v>
      </c>
      <c r="L51" s="80">
        <f>'Table 5B - IT'!L51+'Table 5C - ET'!L51+'Table 5D - VT'!L51+'Table 5E - PT'!L51+'Table 5F - OT'!L51</f>
        <v>985119</v>
      </c>
      <c r="M51" s="80">
        <f>'Table 5B - IT'!M51+'Table 5C - ET'!M51+'Table 5D - VT'!M51+'Table 5E - PT'!M51+'Table 5F - OT'!M51</f>
        <v>1768923</v>
      </c>
      <c r="N51" s="80">
        <f>'Table 5B - IT'!N51+'Table 5C - ET'!N51+'Table 5D - VT'!N51+'Table 5E - PT'!N51+'Table 5F - OT'!N51</f>
        <v>1680920</v>
      </c>
      <c r="O51" s="81">
        <f>'Table 5B - IT'!O51+'Table 5C - ET'!O51+'Table 5D - VT'!O51+'Table 5E - PT'!O51+'Table 5F - OT'!O51</f>
        <v>805053</v>
      </c>
      <c r="P51" s="147"/>
    </row>
    <row r="52" spans="1:16" s="145" customFormat="1" ht="18" customHeight="1">
      <c r="A52" s="151"/>
      <c r="B52" s="156" t="s">
        <v>116</v>
      </c>
      <c r="C52" s="152">
        <f t="shared" si="7"/>
        <v>14551843</v>
      </c>
      <c r="D52" s="80">
        <f>'Table 5B - IT'!D52+'Table 5C - ET'!D52+'Table 5D - VT'!D52+'Table 5E - PT'!D52+'Table 5F - OT'!D52</f>
        <v>1578319</v>
      </c>
      <c r="E52" s="80">
        <f>'Table 5B - IT'!E52+'Table 5C - ET'!E52+'Table 5D - VT'!E52+'Table 5E - PT'!E52+'Table 5F - OT'!E52</f>
        <v>698161</v>
      </c>
      <c r="F52" s="80">
        <f>'Table 5B - IT'!F52+'Table 5C - ET'!F52+'Table 5D - VT'!F52+'Table 5E - PT'!F52+'Table 5F - OT'!F52</f>
        <v>794460</v>
      </c>
      <c r="G52" s="80">
        <f>'Table 5B - IT'!G52+'Table 5C - ET'!G52+'Table 5D - VT'!G52+'Table 5E - PT'!G52+'Table 5F - OT'!G52</f>
        <v>1654375</v>
      </c>
      <c r="H52" s="80">
        <f>'Table 5B - IT'!H52+'Table 5C - ET'!H52+'Table 5D - VT'!H52+'Table 5E - PT'!H52+'Table 5F - OT'!H52</f>
        <v>1046492</v>
      </c>
      <c r="I52" s="80">
        <f>'Table 5B - IT'!I52+'Table 5C - ET'!I52+'Table 5D - VT'!I52+'Table 5E - PT'!I52+'Table 5F - OT'!I52</f>
        <v>919217</v>
      </c>
      <c r="J52" s="80">
        <f>'Table 5B - IT'!J52+'Table 5C - ET'!J52+'Table 5D - VT'!J52+'Table 5E - PT'!J52+'Table 5F - OT'!J52</f>
        <v>1570704</v>
      </c>
      <c r="K52" s="80">
        <f>'Table 5B - IT'!K52+'Table 5C - ET'!K52+'Table 5D - VT'!K52+'Table 5E - PT'!K52+'Table 5F - OT'!K52</f>
        <v>1233587</v>
      </c>
      <c r="L52" s="80">
        <f>'Table 5B - IT'!L52+'Table 5C - ET'!L52+'Table 5D - VT'!L52+'Table 5E - PT'!L52+'Table 5F - OT'!L52</f>
        <v>1056785</v>
      </c>
      <c r="M52" s="80">
        <f>'Table 5B - IT'!M52+'Table 5C - ET'!M52+'Table 5D - VT'!M52+'Table 5E - PT'!M52+'Table 5F - OT'!M52</f>
        <v>1771507</v>
      </c>
      <c r="N52" s="80">
        <f>'Table 5B - IT'!N52+'Table 5C - ET'!N52+'Table 5D - VT'!N52+'Table 5E - PT'!N52+'Table 5F - OT'!N52</f>
        <v>1126786</v>
      </c>
      <c r="O52" s="81">
        <f>'Table 5B - IT'!O52+'Table 5C - ET'!O52+'Table 5D - VT'!O52+'Table 5E - PT'!O52+'Table 5F - OT'!O52</f>
        <v>1101450</v>
      </c>
      <c r="P52" s="147"/>
    </row>
    <row r="53" spans="1:16" s="145" customFormat="1" ht="18" customHeight="1">
      <c r="A53" s="151"/>
      <c r="B53" s="158" t="s">
        <v>117</v>
      </c>
      <c r="C53" s="152">
        <f t="shared" si="7"/>
        <v>6667293</v>
      </c>
      <c r="D53" s="80">
        <f>'Table 5B - IT'!D53+'Table 5C - ET'!D53+'Table 5D - VT'!D53+'Table 5E - PT'!D53+'Table 5F - OT'!D53</f>
        <v>486870</v>
      </c>
      <c r="E53" s="80">
        <f>'Table 5B - IT'!E53+'Table 5C - ET'!E53+'Table 5D - VT'!E53+'Table 5E - PT'!E53+'Table 5F - OT'!E53</f>
        <v>251497</v>
      </c>
      <c r="F53" s="80">
        <f>'Table 5B - IT'!F53+'Table 5C - ET'!F53+'Table 5D - VT'!F53+'Table 5E - PT'!F53+'Table 5F - OT'!F53</f>
        <v>321764</v>
      </c>
      <c r="G53" s="80">
        <f>'Table 5B - IT'!G53+'Table 5C - ET'!G53+'Table 5D - VT'!G53+'Table 5E - PT'!G53+'Table 5F - OT'!G53</f>
        <v>717832</v>
      </c>
      <c r="H53" s="80">
        <f>'Table 5B - IT'!H53+'Table 5C - ET'!H53+'Table 5D - VT'!H53+'Table 5E - PT'!H53+'Table 5F - OT'!H53</f>
        <v>419004</v>
      </c>
      <c r="I53" s="80">
        <f>'Table 5B - IT'!I53+'Table 5C - ET'!I53+'Table 5D - VT'!I53+'Table 5E - PT'!I53+'Table 5F - OT'!I53</f>
        <v>360103</v>
      </c>
      <c r="J53" s="80">
        <f>'Table 5B - IT'!J53+'Table 5C - ET'!J53+'Table 5D - VT'!J53+'Table 5E - PT'!J53+'Table 5F - OT'!J53</f>
        <v>1035892</v>
      </c>
      <c r="K53" s="80">
        <f>'Table 5B - IT'!K53+'Table 5C - ET'!K53+'Table 5D - VT'!K53+'Table 5E - PT'!K53+'Table 5F - OT'!K53</f>
        <v>505651</v>
      </c>
      <c r="L53" s="80">
        <f>'Table 5B - IT'!L53+'Table 5C - ET'!L53+'Table 5D - VT'!L53+'Table 5E - PT'!L53+'Table 5F - OT'!L53</f>
        <v>396343</v>
      </c>
      <c r="M53" s="80">
        <f>'Table 5B - IT'!M53+'Table 5C - ET'!M53+'Table 5D - VT'!M53+'Table 5E - PT'!M53+'Table 5F - OT'!M53</f>
        <v>1193151</v>
      </c>
      <c r="N53" s="80">
        <f>'Table 5B - IT'!N53+'Table 5C - ET'!N53+'Table 5D - VT'!N53+'Table 5E - PT'!N53+'Table 5F - OT'!N53</f>
        <v>508654</v>
      </c>
      <c r="O53" s="81">
        <f>'Table 5B - IT'!O53+'Table 5C - ET'!O53+'Table 5D - VT'!O53+'Table 5E - PT'!O53+'Table 5F - OT'!O53</f>
        <v>470532</v>
      </c>
      <c r="P53" s="147"/>
    </row>
    <row r="54" spans="1:16" s="145" customFormat="1" ht="18" customHeight="1">
      <c r="A54" s="151"/>
      <c r="B54" s="156" t="s">
        <v>118</v>
      </c>
      <c r="C54" s="152">
        <f t="shared" si="7"/>
        <v>947141</v>
      </c>
      <c r="D54" s="80">
        <f>'Table 5B - IT'!D54+'Table 5C - ET'!D54+'Table 5D - VT'!D54+'Table 5E - PT'!D54+'Table 5F - OT'!D54</f>
        <v>79939</v>
      </c>
      <c r="E54" s="80">
        <f>'Table 5B - IT'!E54+'Table 5C - ET'!E54+'Table 5D - VT'!E54+'Table 5E - PT'!E54+'Table 5F - OT'!E54</f>
        <v>39297</v>
      </c>
      <c r="F54" s="80">
        <f>'Table 5B - IT'!F54+'Table 5C - ET'!F54+'Table 5D - VT'!F54+'Table 5E - PT'!F54+'Table 5F - OT'!F54</f>
        <v>57278</v>
      </c>
      <c r="G54" s="80">
        <f>'Table 5B - IT'!G54+'Table 5C - ET'!G54+'Table 5D - VT'!G54+'Table 5E - PT'!G54+'Table 5F - OT'!G54</f>
        <v>89689</v>
      </c>
      <c r="H54" s="80">
        <f>'Table 5B - IT'!H54+'Table 5C - ET'!H54+'Table 5D - VT'!H54+'Table 5E - PT'!H54+'Table 5F - OT'!H54</f>
        <v>57026</v>
      </c>
      <c r="I54" s="80">
        <f>'Table 5B - IT'!I54+'Table 5C - ET'!I54+'Table 5D - VT'!I54+'Table 5E - PT'!I54+'Table 5F - OT'!I54</f>
        <v>69912</v>
      </c>
      <c r="J54" s="80">
        <f>'Table 5B - IT'!J54+'Table 5C - ET'!J54+'Table 5D - VT'!J54+'Table 5E - PT'!J54+'Table 5F - OT'!J54</f>
        <v>120698</v>
      </c>
      <c r="K54" s="80">
        <f>'Table 5B - IT'!K54+'Table 5C - ET'!K54+'Table 5D - VT'!K54+'Table 5E - PT'!K54+'Table 5F - OT'!K54</f>
        <v>74551</v>
      </c>
      <c r="L54" s="80">
        <f>'Table 5B - IT'!L54+'Table 5C - ET'!L54+'Table 5D - VT'!L54+'Table 5E - PT'!L54+'Table 5F - OT'!L54</f>
        <v>90050</v>
      </c>
      <c r="M54" s="80">
        <f>'Table 5B - IT'!M54+'Table 5C - ET'!M54+'Table 5D - VT'!M54+'Table 5E - PT'!M54+'Table 5F - OT'!M54</f>
        <v>112986</v>
      </c>
      <c r="N54" s="80">
        <f>'Table 5B - IT'!N54+'Table 5C - ET'!N54+'Table 5D - VT'!N54+'Table 5E - PT'!N54+'Table 5F - OT'!N54</f>
        <v>76434</v>
      </c>
      <c r="O54" s="81">
        <f>'Table 5B - IT'!O54+'Table 5C - ET'!O54+'Table 5D - VT'!O54+'Table 5E - PT'!O54+'Table 5F - OT'!O54</f>
        <v>79281</v>
      </c>
      <c r="P54" s="147"/>
    </row>
    <row r="55" spans="1:16" s="145" customFormat="1" ht="18" customHeight="1">
      <c r="A55" s="151"/>
      <c r="B55" s="156" t="s">
        <v>119</v>
      </c>
      <c r="C55" s="152">
        <f t="shared" si="7"/>
        <v>3260345</v>
      </c>
      <c r="D55" s="80">
        <f>'Table 5B - IT'!D55+'Table 5C - ET'!D55+'Table 5D - VT'!D55+'Table 5E - PT'!D55+'Table 5F - OT'!D55</f>
        <v>305371</v>
      </c>
      <c r="E55" s="80">
        <f>'Table 5B - IT'!E55+'Table 5C - ET'!E55+'Table 5D - VT'!E55+'Table 5E - PT'!E55+'Table 5F - OT'!E55</f>
        <v>148572</v>
      </c>
      <c r="F55" s="80">
        <f>'Table 5B - IT'!F55+'Table 5C - ET'!F55+'Table 5D - VT'!F55+'Table 5E - PT'!F55+'Table 5F - OT'!F55</f>
        <v>208110</v>
      </c>
      <c r="G55" s="80">
        <f>'Table 5B - IT'!G55+'Table 5C - ET'!G55+'Table 5D - VT'!G55+'Table 5E - PT'!G55+'Table 5F - OT'!G55</f>
        <v>405747</v>
      </c>
      <c r="H55" s="80">
        <f>'Table 5B - IT'!H55+'Table 5C - ET'!H55+'Table 5D - VT'!H55+'Table 5E - PT'!H55+'Table 5F - OT'!H55</f>
        <v>249427</v>
      </c>
      <c r="I55" s="80">
        <f>'Table 5B - IT'!I55+'Table 5C - ET'!I55+'Table 5D - VT'!I55+'Table 5E - PT'!I55+'Table 5F - OT'!I55</f>
        <v>219368</v>
      </c>
      <c r="J55" s="80">
        <f>'Table 5B - IT'!J55+'Table 5C - ET'!J55+'Table 5D - VT'!J55+'Table 5E - PT'!J55+'Table 5F - OT'!J55</f>
        <v>386428</v>
      </c>
      <c r="K55" s="80">
        <f>'Table 5B - IT'!K55+'Table 5C - ET'!K55+'Table 5D - VT'!K55+'Table 5E - PT'!K55+'Table 5F - OT'!K55</f>
        <v>270004</v>
      </c>
      <c r="L55" s="80">
        <f>'Table 5B - IT'!L55+'Table 5C - ET'!L55+'Table 5D - VT'!L55+'Table 5E - PT'!L55+'Table 5F - OT'!L55</f>
        <v>266700</v>
      </c>
      <c r="M55" s="80">
        <f>'Table 5B - IT'!M55+'Table 5C - ET'!M55+'Table 5D - VT'!M55+'Table 5E - PT'!M55+'Table 5F - OT'!M55</f>
        <v>322682</v>
      </c>
      <c r="N55" s="80">
        <f>'Table 5B - IT'!N55+'Table 5C - ET'!N55+'Table 5D - VT'!N55+'Table 5E - PT'!N55+'Table 5F - OT'!N55</f>
        <v>203097</v>
      </c>
      <c r="O55" s="81">
        <f>'Table 5B - IT'!O55+'Table 5C - ET'!O55+'Table 5D - VT'!O55+'Table 5E - PT'!O55+'Table 5F - OT'!O55</f>
        <v>274839</v>
      </c>
      <c r="P55" s="147"/>
    </row>
    <row r="56" spans="1:16" s="145" customFormat="1" ht="18" customHeight="1">
      <c r="A56" s="151"/>
      <c r="B56" s="156" t="s">
        <v>120</v>
      </c>
      <c r="C56" s="152">
        <f t="shared" si="7"/>
        <v>6197938</v>
      </c>
      <c r="D56" s="80">
        <f>'Table 5B - IT'!D56+'Table 5C - ET'!D56+'Table 5D - VT'!D56+'Table 5E - PT'!D56+'Table 5F - OT'!D56</f>
        <v>601114</v>
      </c>
      <c r="E56" s="80">
        <f>'Table 5B - IT'!E56+'Table 5C - ET'!E56+'Table 5D - VT'!E56+'Table 5E - PT'!E56+'Table 5F - OT'!E56</f>
        <v>309161</v>
      </c>
      <c r="F56" s="80">
        <f>'Table 5B - IT'!F56+'Table 5C - ET'!F56+'Table 5D - VT'!F56+'Table 5E - PT'!F56+'Table 5F - OT'!F56</f>
        <v>396258</v>
      </c>
      <c r="G56" s="80">
        <f>'Table 5B - IT'!G56+'Table 5C - ET'!G56+'Table 5D - VT'!G56+'Table 5E - PT'!G56+'Table 5F - OT'!G56</f>
        <v>817548</v>
      </c>
      <c r="H56" s="80">
        <f>'Table 5B - IT'!H56+'Table 5C - ET'!H56+'Table 5D - VT'!H56+'Table 5E - PT'!H56+'Table 5F - OT'!H56</f>
        <v>483007</v>
      </c>
      <c r="I56" s="80">
        <f>'Table 5B - IT'!I56+'Table 5C - ET'!I56+'Table 5D - VT'!I56+'Table 5E - PT'!I56+'Table 5F - OT'!I56</f>
        <v>410300</v>
      </c>
      <c r="J56" s="80">
        <f>'Table 5B - IT'!J56+'Table 5C - ET'!J56+'Table 5D - VT'!J56+'Table 5E - PT'!J56+'Table 5F - OT'!J56</f>
        <v>594835</v>
      </c>
      <c r="K56" s="80">
        <f>'Table 5B - IT'!K56+'Table 5C - ET'!K56+'Table 5D - VT'!K56+'Table 5E - PT'!K56+'Table 5F - OT'!K56</f>
        <v>477373</v>
      </c>
      <c r="L56" s="80">
        <f>'Table 5B - IT'!L56+'Table 5C - ET'!L56+'Table 5D - VT'!L56+'Table 5E - PT'!L56+'Table 5F - OT'!L56</f>
        <v>477637</v>
      </c>
      <c r="M56" s="80">
        <f>'Table 5B - IT'!M56+'Table 5C - ET'!M56+'Table 5D - VT'!M56+'Table 5E - PT'!M56+'Table 5F - OT'!M56</f>
        <v>647116</v>
      </c>
      <c r="N56" s="80">
        <f>'Table 5B - IT'!N56+'Table 5C - ET'!N56+'Table 5D - VT'!N56+'Table 5E - PT'!N56+'Table 5F - OT'!N56</f>
        <v>519716</v>
      </c>
      <c r="O56" s="81">
        <f>'Table 5B - IT'!O56+'Table 5C - ET'!O56+'Table 5D - VT'!O56+'Table 5E - PT'!O56+'Table 5F - OT'!O56</f>
        <v>463873</v>
      </c>
      <c r="P56" s="147"/>
    </row>
    <row r="57" spans="1:16" s="145" customFormat="1" ht="6.95" customHeight="1">
      <c r="A57" s="149"/>
      <c r="B57" s="157"/>
      <c r="C57" s="260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9"/>
      <c r="P57" s="147"/>
    </row>
    <row r="58" spans="1:16" s="145" customFormat="1" ht="18" customHeight="1">
      <c r="A58" s="154"/>
      <c r="B58" s="155" t="s">
        <v>56</v>
      </c>
      <c r="C58" s="259">
        <f t="shared" si="7"/>
        <v>47397575</v>
      </c>
      <c r="D58" s="82">
        <f>SUM(D59:D63)</f>
        <v>5287394</v>
      </c>
      <c r="E58" s="82">
        <f t="shared" ref="E58:O58" si="12">SUM(E59:E63)</f>
        <v>2094148</v>
      </c>
      <c r="F58" s="82">
        <f t="shared" si="12"/>
        <v>2542773</v>
      </c>
      <c r="G58" s="82">
        <f t="shared" si="12"/>
        <v>6785920</v>
      </c>
      <c r="H58" s="82">
        <f t="shared" si="12"/>
        <v>3509448</v>
      </c>
      <c r="I58" s="82">
        <f t="shared" si="12"/>
        <v>2777517</v>
      </c>
      <c r="J58" s="82">
        <f t="shared" si="12"/>
        <v>5410194</v>
      </c>
      <c r="K58" s="82">
        <f t="shared" si="12"/>
        <v>3436753</v>
      </c>
      <c r="L58" s="82">
        <f t="shared" si="12"/>
        <v>3028455</v>
      </c>
      <c r="M58" s="82">
        <f t="shared" si="12"/>
        <v>5761957</v>
      </c>
      <c r="N58" s="82">
        <f t="shared" si="12"/>
        <v>3570914</v>
      </c>
      <c r="O58" s="85">
        <f t="shared" si="12"/>
        <v>3192102</v>
      </c>
      <c r="P58" s="147"/>
    </row>
    <row r="59" spans="1:16" s="145" customFormat="1" ht="18" customHeight="1">
      <c r="A59" s="151"/>
      <c r="B59" s="156" t="s">
        <v>121</v>
      </c>
      <c r="C59" s="152">
        <f t="shared" si="7"/>
        <v>8984777</v>
      </c>
      <c r="D59" s="80">
        <f>'Table 5B - IT'!D59+'Table 5C - ET'!D59+'Table 5D - VT'!D59+'Table 5E - PT'!D59+'Table 5F - OT'!D59</f>
        <v>1064978</v>
      </c>
      <c r="E59" s="80">
        <f>'Table 5B - IT'!E59+'Table 5C - ET'!E59+'Table 5D - VT'!E59+'Table 5E - PT'!E59+'Table 5F - OT'!E59</f>
        <v>343599</v>
      </c>
      <c r="F59" s="80">
        <f>'Table 5B - IT'!F59+'Table 5C - ET'!F59+'Table 5D - VT'!F59+'Table 5E - PT'!F59+'Table 5F - OT'!F59</f>
        <v>407884</v>
      </c>
      <c r="G59" s="80">
        <f>'Table 5B - IT'!G59+'Table 5C - ET'!G59+'Table 5D - VT'!G59+'Table 5E - PT'!G59+'Table 5F - OT'!G59</f>
        <v>1217470</v>
      </c>
      <c r="H59" s="80">
        <f>'Table 5B - IT'!H59+'Table 5C - ET'!H59+'Table 5D - VT'!H59+'Table 5E - PT'!H59+'Table 5F - OT'!H59</f>
        <v>700147</v>
      </c>
      <c r="I59" s="80">
        <f>'Table 5B - IT'!I59+'Table 5C - ET'!I59+'Table 5D - VT'!I59+'Table 5E - PT'!I59+'Table 5F - OT'!I59</f>
        <v>663256</v>
      </c>
      <c r="J59" s="80">
        <f>'Table 5B - IT'!J59+'Table 5C - ET'!J59+'Table 5D - VT'!J59+'Table 5E - PT'!J59+'Table 5F - OT'!J59</f>
        <v>1109336</v>
      </c>
      <c r="K59" s="80">
        <f>'Table 5B - IT'!K59+'Table 5C - ET'!K59+'Table 5D - VT'!K59+'Table 5E - PT'!K59+'Table 5F - OT'!K59</f>
        <v>641517</v>
      </c>
      <c r="L59" s="80">
        <f>'Table 5B - IT'!L59+'Table 5C - ET'!L59+'Table 5D - VT'!L59+'Table 5E - PT'!L59+'Table 5F - OT'!L59</f>
        <v>508695</v>
      </c>
      <c r="M59" s="80">
        <f>'Table 5B - IT'!M59+'Table 5C - ET'!M59+'Table 5D - VT'!M59+'Table 5E - PT'!M59+'Table 5F - OT'!M59</f>
        <v>1084253</v>
      </c>
      <c r="N59" s="80">
        <f>'Table 5B - IT'!N59+'Table 5C - ET'!N59+'Table 5D - VT'!N59+'Table 5E - PT'!N59+'Table 5F - OT'!N59</f>
        <v>660622</v>
      </c>
      <c r="O59" s="81">
        <f>'Table 5B - IT'!O59+'Table 5C - ET'!O59+'Table 5D - VT'!O59+'Table 5E - PT'!O59+'Table 5F - OT'!O59</f>
        <v>583020</v>
      </c>
      <c r="P59" s="147"/>
    </row>
    <row r="60" spans="1:16" s="145" customFormat="1" ht="18" customHeight="1">
      <c r="A60" s="151"/>
      <c r="B60" s="156" t="s">
        <v>122</v>
      </c>
      <c r="C60" s="152">
        <f t="shared" si="7"/>
        <v>12063903</v>
      </c>
      <c r="D60" s="80">
        <f>'Table 5B - IT'!D60+'Table 5C - ET'!D60+'Table 5D - VT'!D60+'Table 5E - PT'!D60+'Table 5F - OT'!D60</f>
        <v>1118725</v>
      </c>
      <c r="E60" s="80">
        <f>'Table 5B - IT'!E60+'Table 5C - ET'!E60+'Table 5D - VT'!E60+'Table 5E - PT'!E60+'Table 5F - OT'!E60</f>
        <v>600493</v>
      </c>
      <c r="F60" s="80">
        <f>'Table 5B - IT'!F60+'Table 5C - ET'!F60+'Table 5D - VT'!F60+'Table 5E - PT'!F60+'Table 5F - OT'!F60</f>
        <v>790338</v>
      </c>
      <c r="G60" s="80">
        <f>'Table 5B - IT'!G60+'Table 5C - ET'!G60+'Table 5D - VT'!G60+'Table 5E - PT'!G60+'Table 5F - OT'!G60</f>
        <v>1637720</v>
      </c>
      <c r="H60" s="80">
        <f>'Table 5B - IT'!H60+'Table 5C - ET'!H60+'Table 5D - VT'!H60+'Table 5E - PT'!H60+'Table 5F - OT'!H60</f>
        <v>888173</v>
      </c>
      <c r="I60" s="80">
        <f>'Table 5B - IT'!I60+'Table 5C - ET'!I60+'Table 5D - VT'!I60+'Table 5E - PT'!I60+'Table 5F - OT'!I60</f>
        <v>764302</v>
      </c>
      <c r="J60" s="80">
        <f>'Table 5B - IT'!J60+'Table 5C - ET'!J60+'Table 5D - VT'!J60+'Table 5E - PT'!J60+'Table 5F - OT'!J60</f>
        <v>1307583</v>
      </c>
      <c r="K60" s="80">
        <f>'Table 5B - IT'!K60+'Table 5C - ET'!K60+'Table 5D - VT'!K60+'Table 5E - PT'!K60+'Table 5F - OT'!K60</f>
        <v>876865</v>
      </c>
      <c r="L60" s="80">
        <f>'Table 5B - IT'!L60+'Table 5C - ET'!L60+'Table 5D - VT'!L60+'Table 5E - PT'!L60+'Table 5F - OT'!L60</f>
        <v>873469</v>
      </c>
      <c r="M60" s="80">
        <f>'Table 5B - IT'!M60+'Table 5C - ET'!M60+'Table 5D - VT'!M60+'Table 5E - PT'!M60+'Table 5F - OT'!M60</f>
        <v>1429096</v>
      </c>
      <c r="N60" s="80">
        <f>'Table 5B - IT'!N60+'Table 5C - ET'!N60+'Table 5D - VT'!N60+'Table 5E - PT'!N60+'Table 5F - OT'!N60</f>
        <v>871042</v>
      </c>
      <c r="O60" s="81">
        <f>'Table 5B - IT'!O60+'Table 5C - ET'!O60+'Table 5D - VT'!O60+'Table 5E - PT'!O60+'Table 5F - OT'!O60</f>
        <v>906097</v>
      </c>
      <c r="P60" s="147"/>
    </row>
    <row r="61" spans="1:16" s="145" customFormat="1" ht="18" customHeight="1">
      <c r="A61" s="151"/>
      <c r="B61" s="156" t="s">
        <v>123</v>
      </c>
      <c r="C61" s="152">
        <f t="shared" si="7"/>
        <v>11324973</v>
      </c>
      <c r="D61" s="80">
        <f>'Table 5B - IT'!D61+'Table 5C - ET'!D61+'Table 5D - VT'!D61+'Table 5E - PT'!D61+'Table 5F - OT'!D61</f>
        <v>1140281</v>
      </c>
      <c r="E61" s="80">
        <f>'Table 5B - IT'!E61+'Table 5C - ET'!E61+'Table 5D - VT'!E61+'Table 5E - PT'!E61+'Table 5F - OT'!E61</f>
        <v>514921</v>
      </c>
      <c r="F61" s="80">
        <f>'Table 5B - IT'!F61+'Table 5C - ET'!F61+'Table 5D - VT'!F61+'Table 5E - PT'!F61+'Table 5F - OT'!F61</f>
        <v>593204</v>
      </c>
      <c r="G61" s="80">
        <f>'Table 5B - IT'!G61+'Table 5C - ET'!G61+'Table 5D - VT'!G61+'Table 5E - PT'!G61+'Table 5F - OT'!G61</f>
        <v>1748804</v>
      </c>
      <c r="H61" s="80">
        <f>'Table 5B - IT'!H61+'Table 5C - ET'!H61+'Table 5D - VT'!H61+'Table 5E - PT'!H61+'Table 5F - OT'!H61</f>
        <v>814482</v>
      </c>
      <c r="I61" s="80">
        <f>'Table 5B - IT'!I61+'Table 5C - ET'!I61+'Table 5D - VT'!I61+'Table 5E - PT'!I61+'Table 5F - OT'!I61</f>
        <v>652654</v>
      </c>
      <c r="J61" s="80">
        <f>'Table 5B - IT'!J61+'Table 5C - ET'!J61+'Table 5D - VT'!J61+'Table 5E - PT'!J61+'Table 5F - OT'!J61</f>
        <v>1235347</v>
      </c>
      <c r="K61" s="80">
        <f>'Table 5B - IT'!K61+'Table 5C - ET'!K61+'Table 5D - VT'!K61+'Table 5E - PT'!K61+'Table 5F - OT'!K61</f>
        <v>780592</v>
      </c>
      <c r="L61" s="80">
        <f>'Table 5B - IT'!L61+'Table 5C - ET'!L61+'Table 5D - VT'!L61+'Table 5E - PT'!L61+'Table 5F - OT'!L61</f>
        <v>739500</v>
      </c>
      <c r="M61" s="80">
        <f>'Table 5B - IT'!M61+'Table 5C - ET'!M61+'Table 5D - VT'!M61+'Table 5E - PT'!M61+'Table 5F - OT'!M61</f>
        <v>1271169</v>
      </c>
      <c r="N61" s="80">
        <f>'Table 5B - IT'!N61+'Table 5C - ET'!N61+'Table 5D - VT'!N61+'Table 5E - PT'!N61+'Table 5F - OT'!N61</f>
        <v>977071</v>
      </c>
      <c r="O61" s="81">
        <f>'Table 5B - IT'!O61+'Table 5C - ET'!O61+'Table 5D - VT'!O61+'Table 5E - PT'!O61+'Table 5F - OT'!O61</f>
        <v>856948</v>
      </c>
      <c r="P61" s="147"/>
    </row>
    <row r="62" spans="1:16" s="145" customFormat="1" ht="18" customHeight="1">
      <c r="A62" s="151"/>
      <c r="B62" s="156" t="s">
        <v>124</v>
      </c>
      <c r="C62" s="152">
        <f t="shared" si="7"/>
        <v>5585493</v>
      </c>
      <c r="D62" s="80">
        <f>'Table 5B - IT'!D62+'Table 5C - ET'!D62+'Table 5D - VT'!D62+'Table 5E - PT'!D62+'Table 5F - OT'!D62</f>
        <v>636165</v>
      </c>
      <c r="E62" s="80">
        <f>'Table 5B - IT'!E62+'Table 5C - ET'!E62+'Table 5D - VT'!E62+'Table 5E - PT'!E62+'Table 5F - OT'!E62</f>
        <v>227201</v>
      </c>
      <c r="F62" s="80">
        <f>'Table 5B - IT'!F62+'Table 5C - ET'!F62+'Table 5D - VT'!F62+'Table 5E - PT'!F62+'Table 5F - OT'!F62</f>
        <v>321175</v>
      </c>
      <c r="G62" s="80">
        <f>'Table 5B - IT'!G62+'Table 5C - ET'!G62+'Table 5D - VT'!G62+'Table 5E - PT'!G62+'Table 5F - OT'!G62</f>
        <v>872366</v>
      </c>
      <c r="H62" s="80">
        <f>'Table 5B - IT'!H62+'Table 5C - ET'!H62+'Table 5D - VT'!H62+'Table 5E - PT'!H62+'Table 5F - OT'!H62</f>
        <v>357490</v>
      </c>
      <c r="I62" s="80">
        <f>'Table 5B - IT'!I62+'Table 5C - ET'!I62+'Table 5D - VT'!I62+'Table 5E - PT'!I62+'Table 5F - OT'!I62</f>
        <v>309532</v>
      </c>
      <c r="J62" s="80">
        <f>'Table 5B - IT'!J62+'Table 5C - ET'!J62+'Table 5D - VT'!J62+'Table 5E - PT'!J62+'Table 5F - OT'!J62</f>
        <v>671880</v>
      </c>
      <c r="K62" s="80">
        <f>'Table 5B - IT'!K62+'Table 5C - ET'!K62+'Table 5D - VT'!K62+'Table 5E - PT'!K62+'Table 5F - OT'!K62</f>
        <v>447976</v>
      </c>
      <c r="L62" s="80">
        <f>'Table 5B - IT'!L62+'Table 5C - ET'!L62+'Table 5D - VT'!L62+'Table 5E - PT'!L62+'Table 5F - OT'!L62</f>
        <v>337840</v>
      </c>
      <c r="M62" s="80">
        <f>'Table 5B - IT'!M62+'Table 5C - ET'!M62+'Table 5D - VT'!M62+'Table 5E - PT'!M62+'Table 5F - OT'!M62</f>
        <v>693064</v>
      </c>
      <c r="N62" s="80">
        <f>'Table 5B - IT'!N62+'Table 5C - ET'!N62+'Table 5D - VT'!N62+'Table 5E - PT'!N62+'Table 5F - OT'!N62</f>
        <v>392157</v>
      </c>
      <c r="O62" s="81">
        <f>'Table 5B - IT'!O62+'Table 5C - ET'!O62+'Table 5D - VT'!O62+'Table 5E - PT'!O62+'Table 5F - OT'!O62</f>
        <v>318647</v>
      </c>
      <c r="P62" s="147"/>
    </row>
    <row r="63" spans="1:16" s="145" customFormat="1" ht="18" customHeight="1">
      <c r="A63" s="151"/>
      <c r="B63" s="156" t="s">
        <v>125</v>
      </c>
      <c r="C63" s="152">
        <f t="shared" si="7"/>
        <v>9438429</v>
      </c>
      <c r="D63" s="80">
        <f>'Table 5B - IT'!D63+'Table 5C - ET'!D63+'Table 5D - VT'!D63+'Table 5E - PT'!D63+'Table 5F - OT'!D63</f>
        <v>1327245</v>
      </c>
      <c r="E63" s="80">
        <f>'Table 5B - IT'!E63+'Table 5C - ET'!E63+'Table 5D - VT'!E63+'Table 5E - PT'!E63+'Table 5F - OT'!E63</f>
        <v>407934</v>
      </c>
      <c r="F63" s="80">
        <f>'Table 5B - IT'!F63+'Table 5C - ET'!F63+'Table 5D - VT'!F63+'Table 5E - PT'!F63+'Table 5F - OT'!F63</f>
        <v>430172</v>
      </c>
      <c r="G63" s="80">
        <f>'Table 5B - IT'!G63+'Table 5C - ET'!G63+'Table 5D - VT'!G63+'Table 5E - PT'!G63+'Table 5F - OT'!G63</f>
        <v>1309560</v>
      </c>
      <c r="H63" s="80">
        <f>'Table 5B - IT'!H63+'Table 5C - ET'!H63+'Table 5D - VT'!H63+'Table 5E - PT'!H63+'Table 5F - OT'!H63</f>
        <v>749156</v>
      </c>
      <c r="I63" s="80">
        <f>'Table 5B - IT'!I63+'Table 5C - ET'!I63+'Table 5D - VT'!I63+'Table 5E - PT'!I63+'Table 5F - OT'!I63</f>
        <v>387773</v>
      </c>
      <c r="J63" s="80">
        <f>'Table 5B - IT'!J63+'Table 5C - ET'!J63+'Table 5D - VT'!J63+'Table 5E - PT'!J63+'Table 5F - OT'!J63</f>
        <v>1086048</v>
      </c>
      <c r="K63" s="80">
        <f>'Table 5B - IT'!K63+'Table 5C - ET'!K63+'Table 5D - VT'!K63+'Table 5E - PT'!K63+'Table 5F - OT'!K63</f>
        <v>689803</v>
      </c>
      <c r="L63" s="80">
        <f>'Table 5B - IT'!L63+'Table 5C - ET'!L63+'Table 5D - VT'!L63+'Table 5E - PT'!L63+'Table 5F - OT'!L63</f>
        <v>568951</v>
      </c>
      <c r="M63" s="80">
        <f>'Table 5B - IT'!M63+'Table 5C - ET'!M63+'Table 5D - VT'!M63+'Table 5E - PT'!M63+'Table 5F - OT'!M63</f>
        <v>1284375</v>
      </c>
      <c r="N63" s="80">
        <f>'Table 5B - IT'!N63+'Table 5C - ET'!N63+'Table 5D - VT'!N63+'Table 5E - PT'!N63+'Table 5F - OT'!N63</f>
        <v>670022</v>
      </c>
      <c r="O63" s="81">
        <f>'Table 5B - IT'!O63+'Table 5C - ET'!O63+'Table 5D - VT'!O63+'Table 5E - PT'!O63+'Table 5F - OT'!O63</f>
        <v>527390</v>
      </c>
      <c r="P63" s="147"/>
    </row>
    <row r="64" spans="1:16" s="145" customFormat="1" ht="6.95" customHeight="1">
      <c r="A64" s="149"/>
      <c r="B64" s="157"/>
      <c r="C64" s="260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9"/>
      <c r="P64" s="147"/>
    </row>
    <row r="65" spans="1:16" s="145" customFormat="1" ht="18" customHeight="1">
      <c r="A65" s="154"/>
      <c r="B65" s="155" t="s">
        <v>57</v>
      </c>
      <c r="C65" s="259">
        <f t="shared" si="7"/>
        <v>72883313</v>
      </c>
      <c r="D65" s="82">
        <f>SUM(D66:D72)</f>
        <v>8450850</v>
      </c>
      <c r="E65" s="82">
        <f t="shared" ref="E65:O65" si="13">SUM(E66:E72)</f>
        <v>3374451</v>
      </c>
      <c r="F65" s="82">
        <f t="shared" si="13"/>
        <v>3740951</v>
      </c>
      <c r="G65" s="82">
        <f t="shared" si="13"/>
        <v>8990542</v>
      </c>
      <c r="H65" s="82">
        <f t="shared" si="13"/>
        <v>5696888</v>
      </c>
      <c r="I65" s="82">
        <f t="shared" si="13"/>
        <v>4930140</v>
      </c>
      <c r="J65" s="82">
        <f t="shared" si="13"/>
        <v>7505865</v>
      </c>
      <c r="K65" s="82">
        <f t="shared" si="13"/>
        <v>5368734</v>
      </c>
      <c r="L65" s="82">
        <f t="shared" si="13"/>
        <v>4706727</v>
      </c>
      <c r="M65" s="82">
        <f t="shared" si="13"/>
        <v>7609527</v>
      </c>
      <c r="N65" s="82">
        <f t="shared" si="13"/>
        <v>5940709</v>
      </c>
      <c r="O65" s="85">
        <f t="shared" si="13"/>
        <v>6567929</v>
      </c>
      <c r="P65" s="147"/>
    </row>
    <row r="66" spans="1:16" s="145" customFormat="1" ht="18" customHeight="1">
      <c r="A66" s="151"/>
      <c r="B66" s="156" t="s">
        <v>126</v>
      </c>
      <c r="C66" s="152">
        <f t="shared" si="7"/>
        <v>7136219</v>
      </c>
      <c r="D66" s="80">
        <f>'Table 5B - IT'!D66+'Table 5C - ET'!D66+'Table 5D - VT'!D66+'Table 5E - PT'!D66+'Table 5F - OT'!D66</f>
        <v>755848</v>
      </c>
      <c r="E66" s="80">
        <f>'Table 5B - IT'!E66+'Table 5C - ET'!E66+'Table 5D - VT'!E66+'Table 5E - PT'!E66+'Table 5F - OT'!E66</f>
        <v>304296</v>
      </c>
      <c r="F66" s="80">
        <f>'Table 5B - IT'!F66+'Table 5C - ET'!F66+'Table 5D - VT'!F66+'Table 5E - PT'!F66+'Table 5F - OT'!F66</f>
        <v>276150</v>
      </c>
      <c r="G66" s="80">
        <f>'Table 5B - IT'!G66+'Table 5C - ET'!G66+'Table 5D - VT'!G66+'Table 5E - PT'!G66+'Table 5F - OT'!G66</f>
        <v>1089131</v>
      </c>
      <c r="H66" s="80">
        <f>'Table 5B - IT'!H66+'Table 5C - ET'!H66+'Table 5D - VT'!H66+'Table 5E - PT'!H66+'Table 5F - OT'!H66</f>
        <v>531370</v>
      </c>
      <c r="I66" s="80">
        <f>'Table 5B - IT'!I66+'Table 5C - ET'!I66+'Table 5D - VT'!I66+'Table 5E - PT'!I66+'Table 5F - OT'!I66</f>
        <v>654411</v>
      </c>
      <c r="J66" s="80">
        <f>'Table 5B - IT'!J66+'Table 5C - ET'!J66+'Table 5D - VT'!J66+'Table 5E - PT'!J66+'Table 5F - OT'!J66</f>
        <v>724455</v>
      </c>
      <c r="K66" s="80">
        <f>'Table 5B - IT'!K66+'Table 5C - ET'!K66+'Table 5D - VT'!K66+'Table 5E - PT'!K66+'Table 5F - OT'!K66</f>
        <v>617503</v>
      </c>
      <c r="L66" s="80">
        <f>'Table 5B - IT'!L66+'Table 5C - ET'!L66+'Table 5D - VT'!L66+'Table 5E - PT'!L66+'Table 5F - OT'!L66</f>
        <v>404025</v>
      </c>
      <c r="M66" s="80">
        <f>'Table 5B - IT'!M66+'Table 5C - ET'!M66+'Table 5D - VT'!M66+'Table 5E - PT'!M66+'Table 5F - OT'!M66</f>
        <v>801461</v>
      </c>
      <c r="N66" s="80">
        <f>'Table 5B - IT'!N66+'Table 5C - ET'!N66+'Table 5D - VT'!N66+'Table 5E - PT'!N66+'Table 5F - OT'!N66</f>
        <v>567582</v>
      </c>
      <c r="O66" s="81">
        <f>'Table 5B - IT'!O66+'Table 5C - ET'!O66+'Table 5D - VT'!O66+'Table 5E - PT'!O66+'Table 5F - OT'!O66</f>
        <v>409987</v>
      </c>
      <c r="P66" s="147"/>
    </row>
    <row r="67" spans="1:16" s="145" customFormat="1" ht="18" customHeight="1">
      <c r="A67" s="151"/>
      <c r="B67" s="156" t="s">
        <v>127</v>
      </c>
      <c r="C67" s="152">
        <f t="shared" si="7"/>
        <v>5830841</v>
      </c>
      <c r="D67" s="80">
        <f>'Table 5B - IT'!D67+'Table 5C - ET'!D67+'Table 5D - VT'!D67+'Table 5E - PT'!D67+'Table 5F - OT'!D67</f>
        <v>779202</v>
      </c>
      <c r="E67" s="80">
        <f>'Table 5B - IT'!E67+'Table 5C - ET'!E67+'Table 5D - VT'!E67+'Table 5E - PT'!E67+'Table 5F - OT'!E67</f>
        <v>223282</v>
      </c>
      <c r="F67" s="80">
        <f>'Table 5B - IT'!F67+'Table 5C - ET'!F67+'Table 5D - VT'!F67+'Table 5E - PT'!F67+'Table 5F - OT'!F67</f>
        <v>235860</v>
      </c>
      <c r="G67" s="80">
        <f>'Table 5B - IT'!G67+'Table 5C - ET'!G67+'Table 5D - VT'!G67+'Table 5E - PT'!G67+'Table 5F - OT'!G67</f>
        <v>911642</v>
      </c>
      <c r="H67" s="80">
        <f>'Table 5B - IT'!H67+'Table 5C - ET'!H67+'Table 5D - VT'!H67+'Table 5E - PT'!H67+'Table 5F - OT'!H67</f>
        <v>424078</v>
      </c>
      <c r="I67" s="80">
        <f>'Table 5B - IT'!I67+'Table 5C - ET'!I67+'Table 5D - VT'!I67+'Table 5E - PT'!I67+'Table 5F - OT'!I67</f>
        <v>292350</v>
      </c>
      <c r="J67" s="80">
        <f>'Table 5B - IT'!J67+'Table 5C - ET'!J67+'Table 5D - VT'!J67+'Table 5E - PT'!J67+'Table 5F - OT'!J67</f>
        <v>683149</v>
      </c>
      <c r="K67" s="80">
        <f>'Table 5B - IT'!K67+'Table 5C - ET'!K67+'Table 5D - VT'!K67+'Table 5E - PT'!K67+'Table 5F - OT'!K67</f>
        <v>429244</v>
      </c>
      <c r="L67" s="80">
        <f>'Table 5B - IT'!L67+'Table 5C - ET'!L67+'Table 5D - VT'!L67+'Table 5E - PT'!L67+'Table 5F - OT'!L67</f>
        <v>308797</v>
      </c>
      <c r="M67" s="80">
        <f>'Table 5B - IT'!M67+'Table 5C - ET'!M67+'Table 5D - VT'!M67+'Table 5E - PT'!M67+'Table 5F - OT'!M67</f>
        <v>761615</v>
      </c>
      <c r="N67" s="80">
        <f>'Table 5B - IT'!N67+'Table 5C - ET'!N67+'Table 5D - VT'!N67+'Table 5E - PT'!N67+'Table 5F - OT'!N67</f>
        <v>460262</v>
      </c>
      <c r="O67" s="81">
        <f>'Table 5B - IT'!O67+'Table 5C - ET'!O67+'Table 5D - VT'!O67+'Table 5E - PT'!O67+'Table 5F - OT'!O67</f>
        <v>321360</v>
      </c>
      <c r="P67" s="147"/>
    </row>
    <row r="68" spans="1:16" s="145" customFormat="1" ht="18" customHeight="1">
      <c r="A68" s="151"/>
      <c r="B68" s="156" t="s">
        <v>128</v>
      </c>
      <c r="C68" s="152">
        <f t="shared" si="7"/>
        <v>6144645</v>
      </c>
      <c r="D68" s="80">
        <f>'Table 5B - IT'!D68+'Table 5C - ET'!D68+'Table 5D - VT'!D68+'Table 5E - PT'!D68+'Table 5F - OT'!D68</f>
        <v>632217</v>
      </c>
      <c r="E68" s="80">
        <f>'Table 5B - IT'!E68+'Table 5C - ET'!E68+'Table 5D - VT'!E68+'Table 5E - PT'!E68+'Table 5F - OT'!E68</f>
        <v>294521</v>
      </c>
      <c r="F68" s="80">
        <f>'Table 5B - IT'!F68+'Table 5C - ET'!F68+'Table 5D - VT'!F68+'Table 5E - PT'!F68+'Table 5F - OT'!F68</f>
        <v>343468</v>
      </c>
      <c r="G68" s="80">
        <f>'Table 5B - IT'!G68+'Table 5C - ET'!G68+'Table 5D - VT'!G68+'Table 5E - PT'!G68+'Table 5F - OT'!G68</f>
        <v>848998</v>
      </c>
      <c r="H68" s="80">
        <f>'Table 5B - IT'!H68+'Table 5C - ET'!H68+'Table 5D - VT'!H68+'Table 5E - PT'!H68+'Table 5F - OT'!H68</f>
        <v>510776</v>
      </c>
      <c r="I68" s="80">
        <f>'Table 5B - IT'!I68+'Table 5C - ET'!I68+'Table 5D - VT'!I68+'Table 5E - PT'!I68+'Table 5F - OT'!I68</f>
        <v>342541</v>
      </c>
      <c r="J68" s="80">
        <f>'Table 5B - IT'!J68+'Table 5C - ET'!J68+'Table 5D - VT'!J68+'Table 5E - PT'!J68+'Table 5F - OT'!J68</f>
        <v>605368</v>
      </c>
      <c r="K68" s="80">
        <f>'Table 5B - IT'!K68+'Table 5C - ET'!K68+'Table 5D - VT'!K68+'Table 5E - PT'!K68+'Table 5F - OT'!K68</f>
        <v>446539</v>
      </c>
      <c r="L68" s="80">
        <f>'Table 5B - IT'!L68+'Table 5C - ET'!L68+'Table 5D - VT'!L68+'Table 5E - PT'!L68+'Table 5F - OT'!L68</f>
        <v>404913</v>
      </c>
      <c r="M68" s="80">
        <f>'Table 5B - IT'!M68+'Table 5C - ET'!M68+'Table 5D - VT'!M68+'Table 5E - PT'!M68+'Table 5F - OT'!M68</f>
        <v>786895</v>
      </c>
      <c r="N68" s="80">
        <f>'Table 5B - IT'!N68+'Table 5C - ET'!N68+'Table 5D - VT'!N68+'Table 5E - PT'!N68+'Table 5F - OT'!N68</f>
        <v>489552</v>
      </c>
      <c r="O68" s="81">
        <f>'Table 5B - IT'!O68+'Table 5C - ET'!O68+'Table 5D - VT'!O68+'Table 5E - PT'!O68+'Table 5F - OT'!O68</f>
        <v>438857</v>
      </c>
      <c r="P68" s="147"/>
    </row>
    <row r="69" spans="1:16" s="145" customFormat="1" ht="18" customHeight="1">
      <c r="A69" s="151"/>
      <c r="B69" s="156" t="s">
        <v>129</v>
      </c>
      <c r="C69" s="152">
        <f t="shared" si="7"/>
        <v>7426254</v>
      </c>
      <c r="D69" s="80">
        <f>'Table 5B - IT'!D69+'Table 5C - ET'!D69+'Table 5D - VT'!D69+'Table 5E - PT'!D69+'Table 5F - OT'!D69</f>
        <v>831147</v>
      </c>
      <c r="E69" s="80">
        <f>'Table 5B - IT'!E69+'Table 5C - ET'!E69+'Table 5D - VT'!E69+'Table 5E - PT'!E69+'Table 5F - OT'!E69</f>
        <v>320609</v>
      </c>
      <c r="F69" s="80">
        <f>'Table 5B - IT'!F69+'Table 5C - ET'!F69+'Table 5D - VT'!F69+'Table 5E - PT'!F69+'Table 5F - OT'!F69</f>
        <v>409572</v>
      </c>
      <c r="G69" s="80">
        <f>'Table 5B - IT'!G69+'Table 5C - ET'!G69+'Table 5D - VT'!G69+'Table 5E - PT'!G69+'Table 5F - OT'!G69</f>
        <v>985097</v>
      </c>
      <c r="H69" s="80">
        <f>'Table 5B - IT'!H69+'Table 5C - ET'!H69+'Table 5D - VT'!H69+'Table 5E - PT'!H69+'Table 5F - OT'!H69</f>
        <v>603212</v>
      </c>
      <c r="I69" s="80">
        <f>'Table 5B - IT'!I69+'Table 5C - ET'!I69+'Table 5D - VT'!I69+'Table 5E - PT'!I69+'Table 5F - OT'!I69</f>
        <v>366091</v>
      </c>
      <c r="J69" s="80">
        <f>'Table 5B - IT'!J69+'Table 5C - ET'!J69+'Table 5D - VT'!J69+'Table 5E - PT'!J69+'Table 5F - OT'!J69</f>
        <v>765264</v>
      </c>
      <c r="K69" s="80">
        <f>'Table 5B - IT'!K69+'Table 5C - ET'!K69+'Table 5D - VT'!K69+'Table 5E - PT'!K69+'Table 5F - OT'!K69</f>
        <v>551618</v>
      </c>
      <c r="L69" s="80">
        <f>'Table 5B - IT'!L69+'Table 5C - ET'!L69+'Table 5D - VT'!L69+'Table 5E - PT'!L69+'Table 5F - OT'!L69</f>
        <v>469995</v>
      </c>
      <c r="M69" s="80">
        <f>'Table 5B - IT'!M69+'Table 5C - ET'!M69+'Table 5D - VT'!M69+'Table 5E - PT'!M69+'Table 5F - OT'!M69</f>
        <v>828051</v>
      </c>
      <c r="N69" s="80">
        <f>'Table 5B - IT'!N69+'Table 5C - ET'!N69+'Table 5D - VT'!N69+'Table 5E - PT'!N69+'Table 5F - OT'!N69</f>
        <v>514477</v>
      </c>
      <c r="O69" s="81">
        <f>'Table 5B - IT'!O69+'Table 5C - ET'!O69+'Table 5D - VT'!O69+'Table 5E - PT'!O69+'Table 5F - OT'!O69</f>
        <v>781121</v>
      </c>
      <c r="P69" s="147"/>
    </row>
    <row r="70" spans="1:16" s="145" customFormat="1" ht="18" customHeight="1">
      <c r="A70" s="151"/>
      <c r="B70" s="156" t="s">
        <v>130</v>
      </c>
      <c r="C70" s="152">
        <f t="shared" si="7"/>
        <v>35298682</v>
      </c>
      <c r="D70" s="80">
        <f>'Table 5B - IT'!D70+'Table 5C - ET'!D70+'Table 5D - VT'!D70+'Table 5E - PT'!D70+'Table 5F - OT'!D70</f>
        <v>4287621</v>
      </c>
      <c r="E70" s="80">
        <f>'Table 5B - IT'!E70+'Table 5C - ET'!E70+'Table 5D - VT'!E70+'Table 5E - PT'!E70+'Table 5F - OT'!E70</f>
        <v>1708247</v>
      </c>
      <c r="F70" s="80">
        <f>'Table 5B - IT'!F70+'Table 5C - ET'!F70+'Table 5D - VT'!F70+'Table 5E - PT'!F70+'Table 5F - OT'!F70</f>
        <v>1802525</v>
      </c>
      <c r="G70" s="80">
        <f>'Table 5B - IT'!G70+'Table 5C - ET'!G70+'Table 5D - VT'!G70+'Table 5E - PT'!G70+'Table 5F - OT'!G70</f>
        <v>3491797</v>
      </c>
      <c r="H70" s="80">
        <f>'Table 5B - IT'!H70+'Table 5C - ET'!H70+'Table 5D - VT'!H70+'Table 5E - PT'!H70+'Table 5F - OT'!H70</f>
        <v>2784131</v>
      </c>
      <c r="I70" s="80">
        <f>'Table 5B - IT'!I70+'Table 5C - ET'!I70+'Table 5D - VT'!I70+'Table 5E - PT'!I70+'Table 5F - OT'!I70</f>
        <v>2583046</v>
      </c>
      <c r="J70" s="80">
        <f>'Table 5B - IT'!J70+'Table 5C - ET'!J70+'Table 5D - VT'!J70+'Table 5E - PT'!J70+'Table 5F - OT'!J70</f>
        <v>3493646</v>
      </c>
      <c r="K70" s="80">
        <f>'Table 5B - IT'!K70+'Table 5C - ET'!K70+'Table 5D - VT'!K70+'Table 5E - PT'!K70+'Table 5F - OT'!K70</f>
        <v>2513464</v>
      </c>
      <c r="L70" s="80">
        <f>'Table 5B - IT'!L70+'Table 5C - ET'!L70+'Table 5D - VT'!L70+'Table 5E - PT'!L70+'Table 5F - OT'!L70</f>
        <v>2407808</v>
      </c>
      <c r="M70" s="80">
        <f>'Table 5B - IT'!M70+'Table 5C - ET'!M70+'Table 5D - VT'!M70+'Table 5E - PT'!M70+'Table 5F - OT'!M70</f>
        <v>3229150</v>
      </c>
      <c r="N70" s="80">
        <f>'Table 5B - IT'!N70+'Table 5C - ET'!N70+'Table 5D - VT'!N70+'Table 5E - PT'!N70+'Table 5F - OT'!N70</f>
        <v>3082292</v>
      </c>
      <c r="O70" s="81">
        <f>'Table 5B - IT'!O70+'Table 5C - ET'!O70+'Table 5D - VT'!O70+'Table 5E - PT'!O70+'Table 5F - OT'!O70</f>
        <v>3914955</v>
      </c>
      <c r="P70" s="147"/>
    </row>
    <row r="71" spans="1:16" s="145" customFormat="1" ht="18" customHeight="1">
      <c r="A71" s="151"/>
      <c r="B71" s="156" t="s">
        <v>131</v>
      </c>
      <c r="C71" s="152">
        <f t="shared" si="7"/>
        <v>5818378</v>
      </c>
      <c r="D71" s="80">
        <f>'Table 5B - IT'!D71+'Table 5C - ET'!D71+'Table 5D - VT'!D71+'Table 5E - PT'!D71+'Table 5F - OT'!D71</f>
        <v>614178</v>
      </c>
      <c r="E71" s="80">
        <f>'Table 5B - IT'!E71+'Table 5C - ET'!E71+'Table 5D - VT'!E71+'Table 5E - PT'!E71+'Table 5F - OT'!E71</f>
        <v>250722</v>
      </c>
      <c r="F71" s="80">
        <f>'Table 5B - IT'!F71+'Table 5C - ET'!F71+'Table 5D - VT'!F71+'Table 5E - PT'!F71+'Table 5F - OT'!F71</f>
        <v>359222</v>
      </c>
      <c r="G71" s="80">
        <f>'Table 5B - IT'!G71+'Table 5C - ET'!G71+'Table 5D - VT'!G71+'Table 5E - PT'!G71+'Table 5F - OT'!G71</f>
        <v>932371</v>
      </c>
      <c r="H71" s="80">
        <f>'Table 5B - IT'!H71+'Table 5C - ET'!H71+'Table 5D - VT'!H71+'Table 5E - PT'!H71+'Table 5F - OT'!H71</f>
        <v>422542</v>
      </c>
      <c r="I71" s="80">
        <f>'Table 5B - IT'!I71+'Table 5C - ET'!I71+'Table 5D - VT'!I71+'Table 5E - PT'!I71+'Table 5F - OT'!I71</f>
        <v>347396</v>
      </c>
      <c r="J71" s="80">
        <f>'Table 5B - IT'!J71+'Table 5C - ET'!J71+'Table 5D - VT'!J71+'Table 5E - PT'!J71+'Table 5F - OT'!J71</f>
        <v>638042</v>
      </c>
      <c r="K71" s="80">
        <f>'Table 5B - IT'!K71+'Table 5C - ET'!K71+'Table 5D - VT'!K71+'Table 5E - PT'!K71+'Table 5F - OT'!K71</f>
        <v>424708</v>
      </c>
      <c r="L71" s="80">
        <f>'Table 5B - IT'!L71+'Table 5C - ET'!L71+'Table 5D - VT'!L71+'Table 5E - PT'!L71+'Table 5F - OT'!L71</f>
        <v>374302</v>
      </c>
      <c r="M71" s="80">
        <f>'Table 5B - IT'!M71+'Table 5C - ET'!M71+'Table 5D - VT'!M71+'Table 5E - PT'!M71+'Table 5F - OT'!M71</f>
        <v>659177</v>
      </c>
      <c r="N71" s="80">
        <f>'Table 5B - IT'!N71+'Table 5C - ET'!N71+'Table 5D - VT'!N71+'Table 5E - PT'!N71+'Table 5F - OT'!N71</f>
        <v>453146</v>
      </c>
      <c r="O71" s="81">
        <f>'Table 5B - IT'!O71+'Table 5C - ET'!O71+'Table 5D - VT'!O71+'Table 5E - PT'!O71+'Table 5F - OT'!O71</f>
        <v>342572</v>
      </c>
      <c r="P71" s="147"/>
    </row>
    <row r="72" spans="1:16" s="145" customFormat="1" ht="18" customHeight="1" thickBot="1">
      <c r="A72" s="151"/>
      <c r="B72" s="159" t="s">
        <v>132</v>
      </c>
      <c r="C72" s="160">
        <f t="shared" si="7"/>
        <v>5228294</v>
      </c>
      <c r="D72" s="83">
        <f>'Table 5B - IT'!D72+'Table 5C - ET'!D72+'Table 5D - VT'!D72+'Table 5E - PT'!D72+'Table 5F - OT'!D72</f>
        <v>550637</v>
      </c>
      <c r="E72" s="83">
        <f>'Table 5B - IT'!E72+'Table 5C - ET'!E72+'Table 5D - VT'!E72+'Table 5E - PT'!E72+'Table 5F - OT'!E72</f>
        <v>272774</v>
      </c>
      <c r="F72" s="83">
        <f>'Table 5B - IT'!F72+'Table 5C - ET'!F72+'Table 5D - VT'!F72+'Table 5E - PT'!F72+'Table 5F - OT'!F72</f>
        <v>314154</v>
      </c>
      <c r="G72" s="83">
        <f>'Table 5B - IT'!G72+'Table 5C - ET'!G72+'Table 5D - VT'!G72+'Table 5E - PT'!G72+'Table 5F - OT'!G72</f>
        <v>731506</v>
      </c>
      <c r="H72" s="83">
        <f>'Table 5B - IT'!H72+'Table 5C - ET'!H72+'Table 5D - VT'!H72+'Table 5E - PT'!H72+'Table 5F - OT'!H72</f>
        <v>420779</v>
      </c>
      <c r="I72" s="83">
        <f>'Table 5B - IT'!I72+'Table 5C - ET'!I72+'Table 5D - VT'!I72+'Table 5E - PT'!I72+'Table 5F - OT'!I72</f>
        <v>344305</v>
      </c>
      <c r="J72" s="83">
        <f>'Table 5B - IT'!J72+'Table 5C - ET'!J72+'Table 5D - VT'!J72+'Table 5E - PT'!J72+'Table 5F - OT'!J72</f>
        <v>595941</v>
      </c>
      <c r="K72" s="83">
        <f>'Table 5B - IT'!K72+'Table 5C - ET'!K72+'Table 5D - VT'!K72+'Table 5E - PT'!K72+'Table 5F - OT'!K72</f>
        <v>385658</v>
      </c>
      <c r="L72" s="83">
        <f>'Table 5B - IT'!L72+'Table 5C - ET'!L72+'Table 5D - VT'!L72+'Table 5E - PT'!L72+'Table 5F - OT'!L72</f>
        <v>336887</v>
      </c>
      <c r="M72" s="83">
        <f>'Table 5B - IT'!M72+'Table 5C - ET'!M72+'Table 5D - VT'!M72+'Table 5E - PT'!M72+'Table 5F - OT'!M72</f>
        <v>543178</v>
      </c>
      <c r="N72" s="83">
        <f>'Table 5B - IT'!N72+'Table 5C - ET'!N72+'Table 5D - VT'!N72+'Table 5E - PT'!N72+'Table 5F - OT'!N72</f>
        <v>373398</v>
      </c>
      <c r="O72" s="84">
        <f>'Table 5B - IT'!O72+'Table 5C - ET'!O72+'Table 5D - VT'!O72+'Table 5E - PT'!O72+'Table 5F - OT'!O72</f>
        <v>359077</v>
      </c>
      <c r="P72" s="147"/>
    </row>
    <row r="73" spans="1:16" s="145" customFormat="1" ht="6.95" customHeight="1">
      <c r="A73" s="149"/>
      <c r="B73" s="185"/>
      <c r="C73" s="261"/>
      <c r="D73" s="181"/>
      <c r="E73" s="181"/>
      <c r="F73" s="181"/>
      <c r="G73" s="181"/>
      <c r="H73" s="181"/>
      <c r="I73" s="181"/>
      <c r="J73" s="181"/>
      <c r="K73" s="181"/>
      <c r="L73" s="181"/>
      <c r="M73" s="181"/>
      <c r="N73" s="181"/>
      <c r="O73" s="182"/>
      <c r="P73" s="147"/>
    </row>
    <row r="74" spans="1:16" s="145" customFormat="1" ht="18" customHeight="1">
      <c r="A74" s="154"/>
      <c r="B74" s="155" t="s">
        <v>58</v>
      </c>
      <c r="C74" s="259">
        <f t="shared" si="7"/>
        <v>118737679</v>
      </c>
      <c r="D74" s="82">
        <f>SUM(D75:D78)</f>
        <v>13505718</v>
      </c>
      <c r="E74" s="82">
        <f t="shared" ref="E74:O74" si="14">SUM(E75:E78)</f>
        <v>5421445</v>
      </c>
      <c r="F74" s="82">
        <f t="shared" si="14"/>
        <v>6224645</v>
      </c>
      <c r="G74" s="82">
        <f t="shared" si="14"/>
        <v>15810522</v>
      </c>
      <c r="H74" s="82">
        <f t="shared" si="14"/>
        <v>8558381</v>
      </c>
      <c r="I74" s="82">
        <f t="shared" si="14"/>
        <v>7150440</v>
      </c>
      <c r="J74" s="82">
        <f t="shared" si="14"/>
        <v>13326120</v>
      </c>
      <c r="K74" s="82">
        <f t="shared" si="14"/>
        <v>8950701</v>
      </c>
      <c r="L74" s="82">
        <f t="shared" si="14"/>
        <v>7302779</v>
      </c>
      <c r="M74" s="82">
        <f t="shared" si="14"/>
        <v>13718064</v>
      </c>
      <c r="N74" s="82">
        <f t="shared" si="14"/>
        <v>9556390</v>
      </c>
      <c r="O74" s="85">
        <f t="shared" si="14"/>
        <v>9212474</v>
      </c>
      <c r="P74" s="147"/>
    </row>
    <row r="75" spans="1:16" s="145" customFormat="1" ht="18" customHeight="1">
      <c r="A75" s="154"/>
      <c r="B75" s="156" t="s">
        <v>133</v>
      </c>
      <c r="C75" s="152">
        <f t="shared" si="7"/>
        <v>16457498</v>
      </c>
      <c r="D75" s="80">
        <f>'Table 5B - IT'!D75+'Table 5C - ET'!D75+'Table 5D - VT'!D75+'Table 5E - PT'!D75+'Table 5F - OT'!D75</f>
        <v>1739972</v>
      </c>
      <c r="E75" s="80">
        <f>'Table 5B - IT'!E75+'Table 5C - ET'!E75+'Table 5D - VT'!E75+'Table 5E - PT'!E75+'Table 5F - OT'!E75</f>
        <v>683805</v>
      </c>
      <c r="F75" s="80">
        <f>'Table 5B - IT'!F75+'Table 5C - ET'!F75+'Table 5D - VT'!F75+'Table 5E - PT'!F75+'Table 5F - OT'!F75</f>
        <v>826490</v>
      </c>
      <c r="G75" s="80">
        <f>'Table 5B - IT'!G75+'Table 5C - ET'!G75+'Table 5D - VT'!G75+'Table 5E - PT'!G75+'Table 5F - OT'!G75</f>
        <v>2023391</v>
      </c>
      <c r="H75" s="80">
        <f>'Table 5B - IT'!H75+'Table 5C - ET'!H75+'Table 5D - VT'!H75+'Table 5E - PT'!H75+'Table 5F - OT'!H75</f>
        <v>1151141</v>
      </c>
      <c r="I75" s="80">
        <f>'Table 5B - IT'!I75+'Table 5C - ET'!I75+'Table 5D - VT'!I75+'Table 5E - PT'!I75+'Table 5F - OT'!I75</f>
        <v>1210816</v>
      </c>
      <c r="J75" s="80">
        <f>'Table 5B - IT'!J75+'Table 5C - ET'!J75+'Table 5D - VT'!J75+'Table 5E - PT'!J75+'Table 5F - OT'!J75</f>
        <v>1614852</v>
      </c>
      <c r="K75" s="80">
        <f>'Table 5B - IT'!K75+'Table 5C - ET'!K75+'Table 5D - VT'!K75+'Table 5E - PT'!K75+'Table 5F - OT'!K75</f>
        <v>1248768</v>
      </c>
      <c r="L75" s="80">
        <f>'Table 5B - IT'!L75+'Table 5C - ET'!L75+'Table 5D - VT'!L75+'Table 5E - PT'!L75+'Table 5F - OT'!L75</f>
        <v>1249057</v>
      </c>
      <c r="M75" s="80">
        <f>'Table 5B - IT'!M75+'Table 5C - ET'!M75+'Table 5D - VT'!M75+'Table 5E - PT'!M75+'Table 5F - OT'!M75</f>
        <v>1889112</v>
      </c>
      <c r="N75" s="80">
        <f>'Table 5B - IT'!N75+'Table 5C - ET'!N75+'Table 5D - VT'!N75+'Table 5E - PT'!N75+'Table 5F - OT'!N75</f>
        <v>1459923</v>
      </c>
      <c r="O75" s="81">
        <f>'Table 5B - IT'!O75+'Table 5C - ET'!O75+'Table 5D - VT'!O75+'Table 5E - PT'!O75+'Table 5F - OT'!O75</f>
        <v>1360171</v>
      </c>
      <c r="P75" s="147"/>
    </row>
    <row r="76" spans="1:16" s="145" customFormat="1" ht="18" customHeight="1">
      <c r="A76" s="154"/>
      <c r="B76" s="156" t="s">
        <v>134</v>
      </c>
      <c r="C76" s="152">
        <f t="shared" si="7"/>
        <v>28419524</v>
      </c>
      <c r="D76" s="80">
        <f>'Table 5B - IT'!D76+'Table 5C - ET'!D76+'Table 5D - VT'!D76+'Table 5E - PT'!D76+'Table 5F - OT'!D76</f>
        <v>3539247</v>
      </c>
      <c r="E76" s="80">
        <f>'Table 5B - IT'!E76+'Table 5C - ET'!E76+'Table 5D - VT'!E76+'Table 5E - PT'!E76+'Table 5F - OT'!E76</f>
        <v>1304970</v>
      </c>
      <c r="F76" s="80">
        <f>'Table 5B - IT'!F76+'Table 5C - ET'!F76+'Table 5D - VT'!F76+'Table 5E - PT'!F76+'Table 5F - OT'!F76</f>
        <v>1225973</v>
      </c>
      <c r="G76" s="80">
        <f>'Table 5B - IT'!G76+'Table 5C - ET'!G76+'Table 5D - VT'!G76+'Table 5E - PT'!G76+'Table 5F - OT'!G76</f>
        <v>3920042</v>
      </c>
      <c r="H76" s="80">
        <f>'Table 5B - IT'!H76+'Table 5C - ET'!H76+'Table 5D - VT'!H76+'Table 5E - PT'!H76+'Table 5F - OT'!H76</f>
        <v>2044612</v>
      </c>
      <c r="I76" s="80">
        <f>'Table 5B - IT'!I76+'Table 5C - ET'!I76+'Table 5D - VT'!I76+'Table 5E - PT'!I76+'Table 5F - OT'!I76</f>
        <v>1505625</v>
      </c>
      <c r="J76" s="80">
        <f>'Table 5B - IT'!J76+'Table 5C - ET'!J76+'Table 5D - VT'!J76+'Table 5E - PT'!J76+'Table 5F - OT'!J76</f>
        <v>3219368</v>
      </c>
      <c r="K76" s="80">
        <f>'Table 5B - IT'!K76+'Table 5C - ET'!K76+'Table 5D - VT'!K76+'Table 5E - PT'!K76+'Table 5F - OT'!K76</f>
        <v>2033462</v>
      </c>
      <c r="L76" s="80">
        <f>'Table 5B - IT'!L76+'Table 5C - ET'!L76+'Table 5D - VT'!L76+'Table 5E - PT'!L76+'Table 5F - OT'!L76</f>
        <v>1598281</v>
      </c>
      <c r="M76" s="80">
        <f>'Table 5B - IT'!M76+'Table 5C - ET'!M76+'Table 5D - VT'!M76+'Table 5E - PT'!M76+'Table 5F - OT'!M76</f>
        <v>3411124</v>
      </c>
      <c r="N76" s="80">
        <f>'Table 5B - IT'!N76+'Table 5C - ET'!N76+'Table 5D - VT'!N76+'Table 5E - PT'!N76+'Table 5F - OT'!N76</f>
        <v>2453148</v>
      </c>
      <c r="O76" s="81">
        <f>'Table 5B - IT'!O76+'Table 5C - ET'!O76+'Table 5D - VT'!O76+'Table 5E - PT'!O76+'Table 5F - OT'!O76</f>
        <v>2163672</v>
      </c>
      <c r="P76" s="147"/>
    </row>
    <row r="77" spans="1:16" s="145" customFormat="1" ht="18" customHeight="1">
      <c r="A77" s="154"/>
      <c r="B77" s="156" t="s">
        <v>135</v>
      </c>
      <c r="C77" s="152">
        <f t="shared" si="7"/>
        <v>40251413</v>
      </c>
      <c r="D77" s="80">
        <f>'Table 5B - IT'!D77+'Table 5C - ET'!D77+'Table 5D - VT'!D77+'Table 5E - PT'!D77+'Table 5F - OT'!D77</f>
        <v>4202225</v>
      </c>
      <c r="E77" s="80">
        <f>'Table 5B - IT'!E77+'Table 5C - ET'!E77+'Table 5D - VT'!E77+'Table 5E - PT'!E77+'Table 5F - OT'!E77</f>
        <v>1679203</v>
      </c>
      <c r="F77" s="80">
        <f>'Table 5B - IT'!F77+'Table 5C - ET'!F77+'Table 5D - VT'!F77+'Table 5E - PT'!F77+'Table 5F - OT'!F77</f>
        <v>2229704</v>
      </c>
      <c r="G77" s="80">
        <f>'Table 5B - IT'!G77+'Table 5C - ET'!G77+'Table 5D - VT'!G77+'Table 5E - PT'!G77+'Table 5F - OT'!G77</f>
        <v>5846911</v>
      </c>
      <c r="H77" s="80">
        <f>'Table 5B - IT'!H77+'Table 5C - ET'!H77+'Table 5D - VT'!H77+'Table 5E - PT'!H77+'Table 5F - OT'!H77</f>
        <v>2951311</v>
      </c>
      <c r="I77" s="80">
        <f>'Table 5B - IT'!I77+'Table 5C - ET'!I77+'Table 5D - VT'!I77+'Table 5E - PT'!I77+'Table 5F - OT'!I77</f>
        <v>2421848</v>
      </c>
      <c r="J77" s="80">
        <f>'Table 5B - IT'!J77+'Table 5C - ET'!J77+'Table 5D - VT'!J77+'Table 5E - PT'!J77+'Table 5F - OT'!J77</f>
        <v>4719758</v>
      </c>
      <c r="K77" s="80">
        <f>'Table 5B - IT'!K77+'Table 5C - ET'!K77+'Table 5D - VT'!K77+'Table 5E - PT'!K77+'Table 5F - OT'!K77</f>
        <v>3195926</v>
      </c>
      <c r="L77" s="80">
        <f>'Table 5B - IT'!L77+'Table 5C - ET'!L77+'Table 5D - VT'!L77+'Table 5E - PT'!L77+'Table 5F - OT'!L77</f>
        <v>2410342</v>
      </c>
      <c r="M77" s="80">
        <f>'Table 5B - IT'!M77+'Table 5C - ET'!M77+'Table 5D - VT'!M77+'Table 5E - PT'!M77+'Table 5F - OT'!M77</f>
        <v>4804525</v>
      </c>
      <c r="N77" s="80">
        <f>'Table 5B - IT'!N77+'Table 5C - ET'!N77+'Table 5D - VT'!N77+'Table 5E - PT'!N77+'Table 5F - OT'!N77</f>
        <v>2808874</v>
      </c>
      <c r="O77" s="81">
        <f>'Table 5B - IT'!O77+'Table 5C - ET'!O77+'Table 5D - VT'!O77+'Table 5E - PT'!O77+'Table 5F - OT'!O77</f>
        <v>2980786</v>
      </c>
      <c r="P77" s="147"/>
    </row>
    <row r="78" spans="1:16" s="145" customFormat="1" ht="18" customHeight="1">
      <c r="A78" s="154"/>
      <c r="B78" s="156" t="s">
        <v>136</v>
      </c>
      <c r="C78" s="152">
        <f t="shared" si="7"/>
        <v>33609244</v>
      </c>
      <c r="D78" s="80">
        <f>'Table 5B - IT'!D78+'Table 5C - ET'!D78+'Table 5D - VT'!D78+'Table 5E - PT'!D78+'Table 5F - OT'!D78</f>
        <v>4024274</v>
      </c>
      <c r="E78" s="80">
        <f>'Table 5B - IT'!E78+'Table 5C - ET'!E78+'Table 5D - VT'!E78+'Table 5E - PT'!E78+'Table 5F - OT'!E78</f>
        <v>1753467</v>
      </c>
      <c r="F78" s="80">
        <f>'Table 5B - IT'!F78+'Table 5C - ET'!F78+'Table 5D - VT'!F78+'Table 5E - PT'!F78+'Table 5F - OT'!F78</f>
        <v>1942478</v>
      </c>
      <c r="G78" s="80">
        <f>'Table 5B - IT'!G78+'Table 5C - ET'!G78+'Table 5D - VT'!G78+'Table 5E - PT'!G78+'Table 5F - OT'!G78</f>
        <v>4020178</v>
      </c>
      <c r="H78" s="80">
        <f>'Table 5B - IT'!H78+'Table 5C - ET'!H78+'Table 5D - VT'!H78+'Table 5E - PT'!H78+'Table 5F - OT'!H78</f>
        <v>2411317</v>
      </c>
      <c r="I78" s="80">
        <f>'Table 5B - IT'!I78+'Table 5C - ET'!I78+'Table 5D - VT'!I78+'Table 5E - PT'!I78+'Table 5F - OT'!I78</f>
        <v>2012151</v>
      </c>
      <c r="J78" s="80">
        <f>'Table 5B - IT'!J78+'Table 5C - ET'!J78+'Table 5D - VT'!J78+'Table 5E - PT'!J78+'Table 5F - OT'!J78</f>
        <v>3772142</v>
      </c>
      <c r="K78" s="80">
        <f>'Table 5B - IT'!K78+'Table 5C - ET'!K78+'Table 5D - VT'!K78+'Table 5E - PT'!K78+'Table 5F - OT'!K78</f>
        <v>2472545</v>
      </c>
      <c r="L78" s="80">
        <f>'Table 5B - IT'!L78+'Table 5C - ET'!L78+'Table 5D - VT'!L78+'Table 5E - PT'!L78+'Table 5F - OT'!L78</f>
        <v>2045099</v>
      </c>
      <c r="M78" s="80">
        <f>'Table 5B - IT'!M78+'Table 5C - ET'!M78+'Table 5D - VT'!M78+'Table 5E - PT'!M78+'Table 5F - OT'!M78</f>
        <v>3613303</v>
      </c>
      <c r="N78" s="80">
        <f>'Table 5B - IT'!N78+'Table 5C - ET'!N78+'Table 5D - VT'!N78+'Table 5E - PT'!N78+'Table 5F - OT'!N78</f>
        <v>2834445</v>
      </c>
      <c r="O78" s="81">
        <f>'Table 5B - IT'!O78+'Table 5C - ET'!O78+'Table 5D - VT'!O78+'Table 5E - PT'!O78+'Table 5F - OT'!O78</f>
        <v>2707845</v>
      </c>
      <c r="P78" s="147"/>
    </row>
    <row r="79" spans="1:16" s="145" customFormat="1" ht="6.95" customHeight="1">
      <c r="A79" s="151"/>
      <c r="B79" s="157"/>
      <c r="C79" s="260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9"/>
      <c r="P79" s="147"/>
    </row>
    <row r="80" spans="1:16" s="145" customFormat="1" ht="18" customHeight="1">
      <c r="A80" s="151"/>
      <c r="B80" s="155" t="s">
        <v>59</v>
      </c>
      <c r="C80" s="259">
        <f t="shared" ref="C80:C85" si="15">D80+E80+F80+G80+H80+I80+J80+K80+L80+M80+N80+O80</f>
        <v>137316256</v>
      </c>
      <c r="D80" s="82">
        <f>SUM(D81:D85)</f>
        <v>16975602</v>
      </c>
      <c r="E80" s="82">
        <f t="shared" ref="E80:O80" si="16">SUM(E81:E85)</f>
        <v>6209125</v>
      </c>
      <c r="F80" s="82">
        <f t="shared" si="16"/>
        <v>6466801</v>
      </c>
      <c r="G80" s="82">
        <f t="shared" si="16"/>
        <v>20548088</v>
      </c>
      <c r="H80" s="82">
        <f t="shared" si="16"/>
        <v>9611704</v>
      </c>
      <c r="I80" s="82">
        <f t="shared" si="16"/>
        <v>6913399</v>
      </c>
      <c r="J80" s="82">
        <f t="shared" si="16"/>
        <v>16718509</v>
      </c>
      <c r="K80" s="82">
        <f t="shared" si="16"/>
        <v>10148181</v>
      </c>
      <c r="L80" s="82">
        <f t="shared" si="16"/>
        <v>7433627</v>
      </c>
      <c r="M80" s="82">
        <f t="shared" si="16"/>
        <v>17268142</v>
      </c>
      <c r="N80" s="82">
        <f t="shared" si="16"/>
        <v>10326875</v>
      </c>
      <c r="O80" s="85">
        <f t="shared" si="16"/>
        <v>8696203</v>
      </c>
      <c r="P80" s="147"/>
    </row>
    <row r="81" spans="1:16" s="145" customFormat="1" ht="18" customHeight="1">
      <c r="A81" s="151"/>
      <c r="B81" s="156" t="s">
        <v>137</v>
      </c>
      <c r="C81" s="152">
        <f t="shared" si="15"/>
        <v>40480905</v>
      </c>
      <c r="D81" s="80">
        <f>'Table 5B - IT'!D81+'Table 5C - ET'!D81+'Table 5D - VT'!D81+'Table 5E - PT'!D81+'Table 5F - OT'!D81</f>
        <v>5198271</v>
      </c>
      <c r="E81" s="80">
        <f>'Table 5B - IT'!E81+'Table 5C - ET'!E81+'Table 5D - VT'!E81+'Table 5E - PT'!E81+'Table 5F - OT'!E81</f>
        <v>1616840</v>
      </c>
      <c r="F81" s="80">
        <f>'Table 5B - IT'!F81+'Table 5C - ET'!F81+'Table 5D - VT'!F81+'Table 5E - PT'!F81+'Table 5F - OT'!F81</f>
        <v>1689527</v>
      </c>
      <c r="G81" s="80">
        <f>'Table 5B - IT'!G81+'Table 5C - ET'!G81+'Table 5D - VT'!G81+'Table 5E - PT'!G81+'Table 5F - OT'!G81</f>
        <v>5914884</v>
      </c>
      <c r="H81" s="80">
        <f>'Table 5B - IT'!H81+'Table 5C - ET'!H81+'Table 5D - VT'!H81+'Table 5E - PT'!H81+'Table 5F - OT'!H81</f>
        <v>2796990</v>
      </c>
      <c r="I81" s="80">
        <f>'Table 5B - IT'!I81+'Table 5C - ET'!I81+'Table 5D - VT'!I81+'Table 5E - PT'!I81+'Table 5F - OT'!I81</f>
        <v>2390957</v>
      </c>
      <c r="J81" s="80">
        <f>'Table 5B - IT'!J81+'Table 5C - ET'!J81+'Table 5D - VT'!J81+'Table 5E - PT'!J81+'Table 5F - OT'!J81</f>
        <v>5082347</v>
      </c>
      <c r="K81" s="80">
        <f>'Table 5B - IT'!K81+'Table 5C - ET'!K81+'Table 5D - VT'!K81+'Table 5E - PT'!K81+'Table 5F - OT'!K81</f>
        <v>2840930</v>
      </c>
      <c r="L81" s="80">
        <f>'Table 5B - IT'!L81+'Table 5C - ET'!L81+'Table 5D - VT'!L81+'Table 5E - PT'!L81+'Table 5F - OT'!L81</f>
        <v>2092496</v>
      </c>
      <c r="M81" s="80">
        <f>'Table 5B - IT'!M81+'Table 5C - ET'!M81+'Table 5D - VT'!M81+'Table 5E - PT'!M81+'Table 5F - OT'!M81</f>
        <v>5269714</v>
      </c>
      <c r="N81" s="80">
        <f>'Table 5B - IT'!N81+'Table 5C - ET'!N81+'Table 5D - VT'!N81+'Table 5E - PT'!N81+'Table 5F - OT'!N81</f>
        <v>3066846</v>
      </c>
      <c r="O81" s="81">
        <f>'Table 5B - IT'!O81+'Table 5C - ET'!O81+'Table 5D - VT'!O81+'Table 5E - PT'!O81+'Table 5F - OT'!O81</f>
        <v>2521103</v>
      </c>
      <c r="P81" s="147"/>
    </row>
    <row r="82" spans="1:16" s="145" customFormat="1" ht="18" customHeight="1">
      <c r="A82" s="151"/>
      <c r="B82" s="156" t="s">
        <v>138</v>
      </c>
      <c r="C82" s="152">
        <f t="shared" si="15"/>
        <v>10364419</v>
      </c>
      <c r="D82" s="80">
        <f>'Table 5B - IT'!D82+'Table 5C - ET'!D82+'Table 5D - VT'!D82+'Table 5E - PT'!D82+'Table 5F - OT'!D82</f>
        <v>1285688</v>
      </c>
      <c r="E82" s="80">
        <f>'Table 5B - IT'!E82+'Table 5C - ET'!E82+'Table 5D - VT'!E82+'Table 5E - PT'!E82+'Table 5F - OT'!E82</f>
        <v>514830</v>
      </c>
      <c r="F82" s="80">
        <f>'Table 5B - IT'!F82+'Table 5C - ET'!F82+'Table 5D - VT'!F82+'Table 5E - PT'!F82+'Table 5F - OT'!F82</f>
        <v>602098</v>
      </c>
      <c r="G82" s="80">
        <f>'Table 5B - IT'!G82+'Table 5C - ET'!G82+'Table 5D - VT'!G82+'Table 5E - PT'!G82+'Table 5F - OT'!G82</f>
        <v>1640706</v>
      </c>
      <c r="H82" s="80">
        <f>'Table 5B - IT'!H82+'Table 5C - ET'!H82+'Table 5D - VT'!H82+'Table 5E - PT'!H82+'Table 5F - OT'!H82</f>
        <v>665211</v>
      </c>
      <c r="I82" s="80">
        <f>'Table 5B - IT'!I82+'Table 5C - ET'!I82+'Table 5D - VT'!I82+'Table 5E - PT'!I82+'Table 5F - OT'!I82</f>
        <v>544713</v>
      </c>
      <c r="J82" s="80">
        <f>'Table 5B - IT'!J82+'Table 5C - ET'!J82+'Table 5D - VT'!J82+'Table 5E - PT'!J82+'Table 5F - OT'!J82</f>
        <v>1226690</v>
      </c>
      <c r="K82" s="80">
        <f>'Table 5B - IT'!K82+'Table 5C - ET'!K82+'Table 5D - VT'!K82+'Table 5E - PT'!K82+'Table 5F - OT'!K82</f>
        <v>677471</v>
      </c>
      <c r="L82" s="80">
        <f>'Table 5B - IT'!L82+'Table 5C - ET'!L82+'Table 5D - VT'!L82+'Table 5E - PT'!L82+'Table 5F - OT'!L82</f>
        <v>512229</v>
      </c>
      <c r="M82" s="80">
        <f>'Table 5B - IT'!M82+'Table 5C - ET'!M82+'Table 5D - VT'!M82+'Table 5E - PT'!M82+'Table 5F - OT'!M82</f>
        <v>1260322</v>
      </c>
      <c r="N82" s="80">
        <f>'Table 5B - IT'!N82+'Table 5C - ET'!N82+'Table 5D - VT'!N82+'Table 5E - PT'!N82+'Table 5F - OT'!N82</f>
        <v>773073</v>
      </c>
      <c r="O82" s="81">
        <f>'Table 5B - IT'!O82+'Table 5C - ET'!O82+'Table 5D - VT'!O82+'Table 5E - PT'!O82+'Table 5F - OT'!O82</f>
        <v>661388</v>
      </c>
      <c r="P82" s="147"/>
    </row>
    <row r="83" spans="1:16" s="145" customFormat="1" ht="18" customHeight="1">
      <c r="A83" s="151"/>
      <c r="B83" s="156" t="s">
        <v>139</v>
      </c>
      <c r="C83" s="152">
        <f t="shared" si="15"/>
        <v>63517100</v>
      </c>
      <c r="D83" s="80">
        <f>'Table 5B - IT'!D83+'Table 5C - ET'!D83+'Table 5D - VT'!D83+'Table 5E - PT'!D83+'Table 5F - OT'!D83</f>
        <v>7981790</v>
      </c>
      <c r="E83" s="80">
        <f>'Table 5B - IT'!E83+'Table 5C - ET'!E83+'Table 5D - VT'!E83+'Table 5E - PT'!E83+'Table 5F - OT'!E83</f>
        <v>2947102</v>
      </c>
      <c r="F83" s="80">
        <f>'Table 5B - IT'!F83+'Table 5C - ET'!F83+'Table 5D - VT'!F83+'Table 5E - PT'!F83+'Table 5F - OT'!F83</f>
        <v>2989173</v>
      </c>
      <c r="G83" s="80">
        <f>'Table 5B - IT'!G83+'Table 5C - ET'!G83+'Table 5D - VT'!G83+'Table 5E - PT'!G83+'Table 5F - OT'!G83</f>
        <v>9289613</v>
      </c>
      <c r="H83" s="80">
        <f>'Table 5B - IT'!H83+'Table 5C - ET'!H83+'Table 5D - VT'!H83+'Table 5E - PT'!H83+'Table 5F - OT'!H83</f>
        <v>4600785</v>
      </c>
      <c r="I83" s="80">
        <f>'Table 5B - IT'!I83+'Table 5C - ET'!I83+'Table 5D - VT'!I83+'Table 5E - PT'!I83+'Table 5F - OT'!I83</f>
        <v>3102080</v>
      </c>
      <c r="J83" s="80">
        <f>'Table 5B - IT'!J83+'Table 5C - ET'!J83+'Table 5D - VT'!J83+'Table 5E - PT'!J83+'Table 5F - OT'!J83</f>
        <v>7689893</v>
      </c>
      <c r="K83" s="80">
        <f>'Table 5B - IT'!K83+'Table 5C - ET'!K83+'Table 5D - VT'!K83+'Table 5E - PT'!K83+'Table 5F - OT'!K83</f>
        <v>4801298</v>
      </c>
      <c r="L83" s="80">
        <f>'Table 5B - IT'!L83+'Table 5C - ET'!L83+'Table 5D - VT'!L83+'Table 5E - PT'!L83+'Table 5F - OT'!L83</f>
        <v>3466807</v>
      </c>
      <c r="M83" s="80">
        <f>'Table 5B - IT'!M83+'Table 5C - ET'!M83+'Table 5D - VT'!M83+'Table 5E - PT'!M83+'Table 5F - OT'!M83</f>
        <v>7917160</v>
      </c>
      <c r="N83" s="80">
        <f>'Table 5B - IT'!N83+'Table 5C - ET'!N83+'Table 5D - VT'!N83+'Table 5E - PT'!N83+'Table 5F - OT'!N83</f>
        <v>4718615</v>
      </c>
      <c r="O83" s="81">
        <f>'Table 5B - IT'!O83+'Table 5C - ET'!O83+'Table 5D - VT'!O83+'Table 5E - PT'!O83+'Table 5F - OT'!O83</f>
        <v>4012784</v>
      </c>
      <c r="P83" s="147"/>
    </row>
    <row r="84" spans="1:16" s="145" customFormat="1" ht="27">
      <c r="A84" s="149"/>
      <c r="B84" s="158" t="s">
        <v>140</v>
      </c>
      <c r="C84" s="152">
        <f t="shared" si="15"/>
        <v>13373145</v>
      </c>
      <c r="D84" s="80">
        <f>'Table 5B - IT'!D84+'Table 5C - ET'!D84+'Table 5D - VT'!D84+'Table 5E - PT'!D84+'Table 5F - OT'!D84</f>
        <v>1405213</v>
      </c>
      <c r="E84" s="80">
        <f>'Table 5B - IT'!E84+'Table 5C - ET'!E84+'Table 5D - VT'!E84+'Table 5E - PT'!E84+'Table 5F - OT'!E84</f>
        <v>661893</v>
      </c>
      <c r="F84" s="80">
        <f>'Table 5B - IT'!F84+'Table 5C - ET'!F84+'Table 5D - VT'!F84+'Table 5E - PT'!F84+'Table 5F - OT'!F84</f>
        <v>652254</v>
      </c>
      <c r="G84" s="80">
        <f>'Table 5B - IT'!G84+'Table 5C - ET'!G84+'Table 5D - VT'!G84+'Table 5E - PT'!G84+'Table 5F - OT'!G84</f>
        <v>2303853</v>
      </c>
      <c r="H84" s="80">
        <f>'Table 5B - IT'!H84+'Table 5C - ET'!H84+'Table 5D - VT'!H84+'Table 5E - PT'!H84+'Table 5F - OT'!H84</f>
        <v>861323</v>
      </c>
      <c r="I84" s="80">
        <f>'Table 5B - IT'!I84+'Table 5C - ET'!I84+'Table 5D - VT'!I84+'Table 5E - PT'!I84+'Table 5F - OT'!I84</f>
        <v>685205</v>
      </c>
      <c r="J84" s="80">
        <f>'Table 5B - IT'!J84+'Table 5C - ET'!J84+'Table 5D - VT'!J84+'Table 5E - PT'!J84+'Table 5F - OT'!J84</f>
        <v>1571579</v>
      </c>
      <c r="K84" s="80">
        <f>'Table 5B - IT'!K84+'Table 5C - ET'!K84+'Table 5D - VT'!K84+'Table 5E - PT'!K84+'Table 5F - OT'!K84</f>
        <v>1049491</v>
      </c>
      <c r="L84" s="80">
        <f>'Table 5B - IT'!L84+'Table 5C - ET'!L84+'Table 5D - VT'!L84+'Table 5E - PT'!L84+'Table 5F - OT'!L84</f>
        <v>775528</v>
      </c>
      <c r="M84" s="80">
        <f>'Table 5B - IT'!M84+'Table 5C - ET'!M84+'Table 5D - VT'!M84+'Table 5E - PT'!M84+'Table 5F - OT'!M84</f>
        <v>1567434</v>
      </c>
      <c r="N84" s="80">
        <f>'Table 5B - IT'!N84+'Table 5C - ET'!N84+'Table 5D - VT'!N84+'Table 5E - PT'!N84+'Table 5F - OT'!N84</f>
        <v>1064818</v>
      </c>
      <c r="O84" s="81">
        <f>'Table 5B - IT'!O84+'Table 5C - ET'!O84+'Table 5D - VT'!O84+'Table 5E - PT'!O84+'Table 5F - OT'!O84</f>
        <v>774554</v>
      </c>
      <c r="P84" s="147"/>
    </row>
    <row r="85" spans="1:16" s="145" customFormat="1" ht="18" customHeight="1">
      <c r="A85" s="154"/>
      <c r="B85" s="156" t="s">
        <v>141</v>
      </c>
      <c r="C85" s="152">
        <f t="shared" si="15"/>
        <v>9580687</v>
      </c>
      <c r="D85" s="80">
        <f>'Table 5B - IT'!D85+'Table 5C - ET'!D85+'Table 5D - VT'!D85+'Table 5E - PT'!D85+'Table 5F - OT'!D85</f>
        <v>1104640</v>
      </c>
      <c r="E85" s="80">
        <f>'Table 5B - IT'!E85+'Table 5C - ET'!E85+'Table 5D - VT'!E85+'Table 5E - PT'!E85+'Table 5F - OT'!E85</f>
        <v>468460</v>
      </c>
      <c r="F85" s="80">
        <f>'Table 5B - IT'!F85+'Table 5C - ET'!F85+'Table 5D - VT'!F85+'Table 5E - PT'!F85+'Table 5F - OT'!F85</f>
        <v>533749</v>
      </c>
      <c r="G85" s="80">
        <f>'Table 5B - IT'!G85+'Table 5C - ET'!G85+'Table 5D - VT'!G85+'Table 5E - PT'!G85+'Table 5F - OT'!G85</f>
        <v>1399032</v>
      </c>
      <c r="H85" s="80">
        <f>'Table 5B - IT'!H85+'Table 5C - ET'!H85+'Table 5D - VT'!H85+'Table 5E - PT'!H85+'Table 5F - OT'!H85</f>
        <v>687395</v>
      </c>
      <c r="I85" s="80">
        <f>'Table 5B - IT'!I85+'Table 5C - ET'!I85+'Table 5D - VT'!I85+'Table 5E - PT'!I85+'Table 5F - OT'!I85</f>
        <v>190444</v>
      </c>
      <c r="J85" s="80">
        <f>'Table 5B - IT'!J85+'Table 5C - ET'!J85+'Table 5D - VT'!J85+'Table 5E - PT'!J85+'Table 5F - OT'!J85</f>
        <v>1148000</v>
      </c>
      <c r="K85" s="80">
        <f>'Table 5B - IT'!K85+'Table 5C - ET'!K85+'Table 5D - VT'!K85+'Table 5E - PT'!K85+'Table 5F - OT'!K85</f>
        <v>778991</v>
      </c>
      <c r="L85" s="80">
        <f>'Table 5B - IT'!L85+'Table 5C - ET'!L85+'Table 5D - VT'!L85+'Table 5E - PT'!L85+'Table 5F - OT'!L85</f>
        <v>586567</v>
      </c>
      <c r="M85" s="80">
        <f>'Table 5B - IT'!M85+'Table 5C - ET'!M85+'Table 5D - VT'!M85+'Table 5E - PT'!M85+'Table 5F - OT'!M85</f>
        <v>1253512</v>
      </c>
      <c r="N85" s="80">
        <f>'Table 5B - IT'!N85+'Table 5C - ET'!N85+'Table 5D - VT'!N85+'Table 5E - PT'!N85+'Table 5F - OT'!N85</f>
        <v>703523</v>
      </c>
      <c r="O85" s="81">
        <f>'Table 5B - IT'!O85+'Table 5C - ET'!O85+'Table 5D - VT'!O85+'Table 5E - PT'!O85+'Table 5F - OT'!O85</f>
        <v>726374</v>
      </c>
      <c r="P85" s="147"/>
    </row>
    <row r="86" spans="1:16" s="145" customFormat="1" ht="6.95" customHeight="1">
      <c r="A86" s="151"/>
      <c r="B86" s="157"/>
      <c r="C86" s="260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9"/>
      <c r="P86" s="147"/>
    </row>
    <row r="87" spans="1:16" s="145" customFormat="1" ht="18" customHeight="1">
      <c r="A87" s="151"/>
      <c r="B87" s="155" t="s">
        <v>60</v>
      </c>
      <c r="C87" s="259">
        <f t="shared" ref="C87:C91" si="17">D87+E87+F87+G87+H87+I87+J87+K87+L87+M87+N87+O87</f>
        <v>159278867</v>
      </c>
      <c r="D87" s="82">
        <f>SUM(D88:D91)</f>
        <v>18076040</v>
      </c>
      <c r="E87" s="82">
        <f t="shared" ref="E87:O87" si="18">SUM(E88:E91)</f>
        <v>6637969</v>
      </c>
      <c r="F87" s="82">
        <f t="shared" si="18"/>
        <v>7430249</v>
      </c>
      <c r="G87" s="82">
        <f t="shared" si="18"/>
        <v>22666857</v>
      </c>
      <c r="H87" s="82">
        <f t="shared" si="18"/>
        <v>11383253</v>
      </c>
      <c r="I87" s="82">
        <f t="shared" si="18"/>
        <v>11201397</v>
      </c>
      <c r="J87" s="82">
        <f t="shared" si="18"/>
        <v>19809887</v>
      </c>
      <c r="K87" s="82">
        <f t="shared" si="18"/>
        <v>12212191</v>
      </c>
      <c r="L87" s="82">
        <f t="shared" si="18"/>
        <v>8182901</v>
      </c>
      <c r="M87" s="82">
        <f t="shared" si="18"/>
        <v>17683005</v>
      </c>
      <c r="N87" s="82">
        <f t="shared" si="18"/>
        <v>13664164</v>
      </c>
      <c r="O87" s="85">
        <f t="shared" si="18"/>
        <v>10330954</v>
      </c>
      <c r="P87" s="147"/>
    </row>
    <row r="88" spans="1:16" s="145" customFormat="1" ht="18" customHeight="1">
      <c r="A88" s="151"/>
      <c r="B88" s="156" t="s">
        <v>142</v>
      </c>
      <c r="C88" s="152">
        <f t="shared" si="17"/>
        <v>39912871</v>
      </c>
      <c r="D88" s="80">
        <f>'Table 5B - IT'!D88+'Table 5C - ET'!D88+'Table 5D - VT'!D88+'Table 5E - PT'!D88+'Table 5F - OT'!D88</f>
        <v>4961834</v>
      </c>
      <c r="E88" s="80">
        <f>'Table 5B - IT'!E88+'Table 5C - ET'!E88+'Table 5D - VT'!E88+'Table 5E - PT'!E88+'Table 5F - OT'!E88</f>
        <v>1848908</v>
      </c>
      <c r="F88" s="80">
        <f>'Table 5B - IT'!F88+'Table 5C - ET'!F88+'Table 5D - VT'!F88+'Table 5E - PT'!F88+'Table 5F - OT'!F88</f>
        <v>2018384</v>
      </c>
      <c r="G88" s="80">
        <f>'Table 5B - IT'!G88+'Table 5C - ET'!G88+'Table 5D - VT'!G88+'Table 5E - PT'!G88+'Table 5F - OT'!G88</f>
        <v>5883274</v>
      </c>
      <c r="H88" s="80">
        <f>'Table 5B - IT'!H88+'Table 5C - ET'!H88+'Table 5D - VT'!H88+'Table 5E - PT'!H88+'Table 5F - OT'!H88</f>
        <v>2834586</v>
      </c>
      <c r="I88" s="80">
        <f>'Table 5B - IT'!I88+'Table 5C - ET'!I88+'Table 5D - VT'!I88+'Table 5E - PT'!I88+'Table 5F - OT'!I88</f>
        <v>1984071</v>
      </c>
      <c r="J88" s="80">
        <f>'Table 5B - IT'!J88+'Table 5C - ET'!J88+'Table 5D - VT'!J88+'Table 5E - PT'!J88+'Table 5F - OT'!J88</f>
        <v>4585064</v>
      </c>
      <c r="K88" s="80">
        <f>'Table 5B - IT'!K88+'Table 5C - ET'!K88+'Table 5D - VT'!K88+'Table 5E - PT'!K88+'Table 5F - OT'!K88</f>
        <v>3225800</v>
      </c>
      <c r="L88" s="80">
        <f>'Table 5B - IT'!L88+'Table 5C - ET'!L88+'Table 5D - VT'!L88+'Table 5E - PT'!L88+'Table 5F - OT'!L88</f>
        <v>2177326</v>
      </c>
      <c r="M88" s="80">
        <f>'Table 5B - IT'!M88+'Table 5C - ET'!M88+'Table 5D - VT'!M88+'Table 5E - PT'!M88+'Table 5F - OT'!M88</f>
        <v>4468493</v>
      </c>
      <c r="N88" s="80">
        <f>'Table 5B - IT'!N88+'Table 5C - ET'!N88+'Table 5D - VT'!N88+'Table 5E - PT'!N88+'Table 5F - OT'!N88</f>
        <v>3027786</v>
      </c>
      <c r="O88" s="81">
        <f>'Table 5B - IT'!O88+'Table 5C - ET'!O88+'Table 5D - VT'!O88+'Table 5E - PT'!O88+'Table 5F - OT'!O88</f>
        <v>2897345</v>
      </c>
      <c r="P88" s="147"/>
    </row>
    <row r="89" spans="1:16" s="145" customFormat="1" ht="18" customHeight="1">
      <c r="A89" s="151"/>
      <c r="B89" s="156" t="s">
        <v>143</v>
      </c>
      <c r="C89" s="152">
        <f t="shared" si="17"/>
        <v>25015164</v>
      </c>
      <c r="D89" s="80">
        <f>'Table 5B - IT'!D89+'Table 5C - ET'!D89+'Table 5D - VT'!D89+'Table 5E - PT'!D89+'Table 5F - OT'!D89</f>
        <v>2777591</v>
      </c>
      <c r="E89" s="80">
        <f>'Table 5B - IT'!E89+'Table 5C - ET'!E89+'Table 5D - VT'!E89+'Table 5E - PT'!E89+'Table 5F - OT'!E89</f>
        <v>759273</v>
      </c>
      <c r="F89" s="80">
        <f>'Table 5B - IT'!F89+'Table 5C - ET'!F89+'Table 5D - VT'!F89+'Table 5E - PT'!F89+'Table 5F - OT'!F89</f>
        <v>834799</v>
      </c>
      <c r="G89" s="80">
        <f>'Table 5B - IT'!G89+'Table 5C - ET'!G89+'Table 5D - VT'!G89+'Table 5E - PT'!G89+'Table 5F - OT'!G89</f>
        <v>3063122</v>
      </c>
      <c r="H89" s="80">
        <f>'Table 5B - IT'!H89+'Table 5C - ET'!H89+'Table 5D - VT'!H89+'Table 5E - PT'!H89+'Table 5F - OT'!H89</f>
        <v>1448025</v>
      </c>
      <c r="I89" s="80">
        <f>'Table 5B - IT'!I89+'Table 5C - ET'!I89+'Table 5D - VT'!I89+'Table 5E - PT'!I89+'Table 5F - OT'!I89</f>
        <v>3247846</v>
      </c>
      <c r="J89" s="80">
        <f>'Table 5B - IT'!J89+'Table 5C - ET'!J89+'Table 5D - VT'!J89+'Table 5E - PT'!J89+'Table 5F - OT'!J89</f>
        <v>2457906</v>
      </c>
      <c r="K89" s="80">
        <f>'Table 5B - IT'!K89+'Table 5C - ET'!K89+'Table 5D - VT'!K89+'Table 5E - PT'!K89+'Table 5F - OT'!K89</f>
        <v>1485065</v>
      </c>
      <c r="L89" s="80">
        <f>'Table 5B - IT'!L89+'Table 5C - ET'!L89+'Table 5D - VT'!L89+'Table 5E - PT'!L89+'Table 5F - OT'!L89</f>
        <v>1132351</v>
      </c>
      <c r="M89" s="80">
        <f>'Table 5B - IT'!M89+'Table 5C - ET'!M89+'Table 5D - VT'!M89+'Table 5E - PT'!M89+'Table 5F - OT'!M89</f>
        <v>2558437</v>
      </c>
      <c r="N89" s="80">
        <f>'Table 5B - IT'!N89+'Table 5C - ET'!N89+'Table 5D - VT'!N89+'Table 5E - PT'!N89+'Table 5F - OT'!N89</f>
        <v>4149056</v>
      </c>
      <c r="O89" s="81">
        <f>'Table 5B - IT'!O89+'Table 5C - ET'!O89+'Table 5D - VT'!O89+'Table 5E - PT'!O89+'Table 5F - OT'!O89</f>
        <v>1101693</v>
      </c>
      <c r="P89" s="147"/>
    </row>
    <row r="90" spans="1:16" s="145" customFormat="1" ht="18" customHeight="1">
      <c r="A90" s="151"/>
      <c r="B90" s="156" t="s">
        <v>144</v>
      </c>
      <c r="C90" s="152">
        <f t="shared" si="17"/>
        <v>36165416</v>
      </c>
      <c r="D90" s="80">
        <f>'Table 5B - IT'!D90+'Table 5C - ET'!D90+'Table 5D - VT'!D90+'Table 5E - PT'!D90+'Table 5F - OT'!D90</f>
        <v>4209627</v>
      </c>
      <c r="E90" s="80">
        <f>'Table 5B - IT'!E90+'Table 5C - ET'!E90+'Table 5D - VT'!E90+'Table 5E - PT'!E90+'Table 5F - OT'!E90</f>
        <v>1744227</v>
      </c>
      <c r="F90" s="80">
        <f>'Table 5B - IT'!F90+'Table 5C - ET'!F90+'Table 5D - VT'!F90+'Table 5E - PT'!F90+'Table 5F - OT'!F90</f>
        <v>1837711</v>
      </c>
      <c r="G90" s="80">
        <f>'Table 5B - IT'!G90+'Table 5C - ET'!G90+'Table 5D - VT'!G90+'Table 5E - PT'!G90+'Table 5F - OT'!G90</f>
        <v>5471851</v>
      </c>
      <c r="H90" s="80">
        <f>'Table 5B - IT'!H90+'Table 5C - ET'!H90+'Table 5D - VT'!H90+'Table 5E - PT'!H90+'Table 5F - OT'!H90</f>
        <v>2816536</v>
      </c>
      <c r="I90" s="80">
        <f>'Table 5B - IT'!I90+'Table 5C - ET'!I90+'Table 5D - VT'!I90+'Table 5E - PT'!I90+'Table 5F - OT'!I90</f>
        <v>1624348</v>
      </c>
      <c r="J90" s="80">
        <f>'Table 5B - IT'!J90+'Table 5C - ET'!J90+'Table 5D - VT'!J90+'Table 5E - PT'!J90+'Table 5F - OT'!J90</f>
        <v>4817603</v>
      </c>
      <c r="K90" s="80">
        <f>'Table 5B - IT'!K90+'Table 5C - ET'!K90+'Table 5D - VT'!K90+'Table 5E - PT'!K90+'Table 5F - OT'!K90</f>
        <v>2679635</v>
      </c>
      <c r="L90" s="80">
        <f>'Table 5B - IT'!L90+'Table 5C - ET'!L90+'Table 5D - VT'!L90+'Table 5E - PT'!L90+'Table 5F - OT'!L90</f>
        <v>1802897</v>
      </c>
      <c r="M90" s="80">
        <f>'Table 5B - IT'!M90+'Table 5C - ET'!M90+'Table 5D - VT'!M90+'Table 5E - PT'!M90+'Table 5F - OT'!M90</f>
        <v>4416721</v>
      </c>
      <c r="N90" s="80">
        <f>'Table 5B - IT'!N90+'Table 5C - ET'!N90+'Table 5D - VT'!N90+'Table 5E - PT'!N90+'Table 5F - OT'!N90</f>
        <v>2435325</v>
      </c>
      <c r="O90" s="81">
        <f>'Table 5B - IT'!O90+'Table 5C - ET'!O90+'Table 5D - VT'!O90+'Table 5E - PT'!O90+'Table 5F - OT'!O90</f>
        <v>2308935</v>
      </c>
      <c r="P90" s="147"/>
    </row>
    <row r="91" spans="1:16" s="145" customFormat="1" ht="18" customHeight="1">
      <c r="A91" s="151"/>
      <c r="B91" s="156" t="s">
        <v>145</v>
      </c>
      <c r="C91" s="152">
        <f t="shared" si="17"/>
        <v>58185416</v>
      </c>
      <c r="D91" s="80">
        <f>'Table 5B - IT'!D91+'Table 5C - ET'!D91+'Table 5D - VT'!D91+'Table 5E - PT'!D91+'Table 5F - OT'!D91</f>
        <v>6126988</v>
      </c>
      <c r="E91" s="80">
        <f>'Table 5B - IT'!E91+'Table 5C - ET'!E91+'Table 5D - VT'!E91+'Table 5E - PT'!E91+'Table 5F - OT'!E91</f>
        <v>2285561</v>
      </c>
      <c r="F91" s="80">
        <f>'Table 5B - IT'!F91+'Table 5C - ET'!F91+'Table 5D - VT'!F91+'Table 5E - PT'!F91+'Table 5F - OT'!F91</f>
        <v>2739355</v>
      </c>
      <c r="G91" s="80">
        <f>'Table 5B - IT'!G91+'Table 5C - ET'!G91+'Table 5D - VT'!G91+'Table 5E - PT'!G91+'Table 5F - OT'!G91</f>
        <v>8248610</v>
      </c>
      <c r="H91" s="80">
        <f>'Table 5B - IT'!H91+'Table 5C - ET'!H91+'Table 5D - VT'!H91+'Table 5E - PT'!H91+'Table 5F - OT'!H91</f>
        <v>4284106</v>
      </c>
      <c r="I91" s="80">
        <f>'Table 5B - IT'!I91+'Table 5C - ET'!I91+'Table 5D - VT'!I91+'Table 5E - PT'!I91+'Table 5F - OT'!I91</f>
        <v>4345132</v>
      </c>
      <c r="J91" s="80">
        <f>'Table 5B - IT'!J91+'Table 5C - ET'!J91+'Table 5D - VT'!J91+'Table 5E - PT'!J91+'Table 5F - OT'!J91</f>
        <v>7949314</v>
      </c>
      <c r="K91" s="80">
        <f>'Table 5B - IT'!K91+'Table 5C - ET'!K91+'Table 5D - VT'!K91+'Table 5E - PT'!K91+'Table 5F - OT'!K91</f>
        <v>4821691</v>
      </c>
      <c r="L91" s="80">
        <f>'Table 5B - IT'!L91+'Table 5C - ET'!L91+'Table 5D - VT'!L91+'Table 5E - PT'!L91+'Table 5F - OT'!L91</f>
        <v>3070327</v>
      </c>
      <c r="M91" s="80">
        <f>'Table 5B - IT'!M91+'Table 5C - ET'!M91+'Table 5D - VT'!M91+'Table 5E - PT'!M91+'Table 5F - OT'!M91</f>
        <v>6239354</v>
      </c>
      <c r="N91" s="80">
        <f>'Table 5B - IT'!N91+'Table 5C - ET'!N91+'Table 5D - VT'!N91+'Table 5E - PT'!N91+'Table 5F - OT'!N91</f>
        <v>4051997</v>
      </c>
      <c r="O91" s="81">
        <f>'Table 5B - IT'!O91+'Table 5C - ET'!O91+'Table 5D - VT'!O91+'Table 5E - PT'!O91+'Table 5F - OT'!O91</f>
        <v>4022981</v>
      </c>
      <c r="P91" s="147"/>
    </row>
    <row r="92" spans="1:16" s="145" customFormat="1" ht="6.95" customHeight="1">
      <c r="A92" s="151"/>
      <c r="B92" s="157"/>
      <c r="C92" s="260"/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9"/>
      <c r="P92" s="147"/>
    </row>
    <row r="93" spans="1:16" s="145" customFormat="1" ht="18" customHeight="1">
      <c r="A93" s="151"/>
      <c r="B93" s="155" t="s">
        <v>61</v>
      </c>
      <c r="C93" s="259">
        <f t="shared" ref="C93:C98" si="19">D93+E93+F93+G93+H93+I93+J93+K93+L93+M93+N93+O93</f>
        <v>184790398</v>
      </c>
      <c r="D93" s="82">
        <f>SUM(D94:D98)</f>
        <v>20035487</v>
      </c>
      <c r="E93" s="82">
        <f t="shared" ref="E93:O93" si="20">SUM(E94:E98)</f>
        <v>8551729</v>
      </c>
      <c r="F93" s="82">
        <f t="shared" si="20"/>
        <v>9826740</v>
      </c>
      <c r="G93" s="82">
        <f t="shared" si="20"/>
        <v>25658148</v>
      </c>
      <c r="H93" s="82">
        <f t="shared" si="20"/>
        <v>13642424</v>
      </c>
      <c r="I93" s="82">
        <f t="shared" si="20"/>
        <v>10270472</v>
      </c>
      <c r="J93" s="82">
        <f t="shared" si="20"/>
        <v>21125217</v>
      </c>
      <c r="K93" s="82">
        <f t="shared" si="20"/>
        <v>15203984</v>
      </c>
      <c r="L93" s="82">
        <f t="shared" si="20"/>
        <v>10802715</v>
      </c>
      <c r="M93" s="82">
        <f t="shared" si="20"/>
        <v>21243220</v>
      </c>
      <c r="N93" s="82">
        <f t="shared" si="20"/>
        <v>15351130</v>
      </c>
      <c r="O93" s="85">
        <f t="shared" si="20"/>
        <v>13079132</v>
      </c>
      <c r="P93" s="147"/>
    </row>
    <row r="94" spans="1:16" s="145" customFormat="1" ht="18" customHeight="1">
      <c r="A94" s="151"/>
      <c r="B94" s="156" t="s">
        <v>146</v>
      </c>
      <c r="C94" s="152">
        <f t="shared" si="19"/>
        <v>107758467</v>
      </c>
      <c r="D94" s="80">
        <f>'Table 5B - IT'!D94+'Table 5C - ET'!D94+'Table 5D - VT'!D94+'Table 5E - PT'!D94+'Table 5F - OT'!D94</f>
        <v>11180905</v>
      </c>
      <c r="E94" s="80">
        <f>'Table 5B - IT'!E94+'Table 5C - ET'!E94+'Table 5D - VT'!E94+'Table 5E - PT'!E94+'Table 5F - OT'!E94</f>
        <v>4888760</v>
      </c>
      <c r="F94" s="80">
        <f>'Table 5B - IT'!F94+'Table 5C - ET'!F94+'Table 5D - VT'!F94+'Table 5E - PT'!F94+'Table 5F - OT'!F94</f>
        <v>5874078</v>
      </c>
      <c r="G94" s="80">
        <f>'Table 5B - IT'!G94+'Table 5C - ET'!G94+'Table 5D - VT'!G94+'Table 5E - PT'!G94+'Table 5F - OT'!G94</f>
        <v>14476737</v>
      </c>
      <c r="H94" s="80">
        <f>'Table 5B - IT'!H94+'Table 5C - ET'!H94+'Table 5D - VT'!H94+'Table 5E - PT'!H94+'Table 5F - OT'!H94</f>
        <v>7907033</v>
      </c>
      <c r="I94" s="80">
        <f>'Table 5B - IT'!I94+'Table 5C - ET'!I94+'Table 5D - VT'!I94+'Table 5E - PT'!I94+'Table 5F - OT'!I94</f>
        <v>5513169</v>
      </c>
      <c r="J94" s="80">
        <f>'Table 5B - IT'!J94+'Table 5C - ET'!J94+'Table 5D - VT'!J94+'Table 5E - PT'!J94+'Table 5F - OT'!J94</f>
        <v>12894979</v>
      </c>
      <c r="K94" s="80">
        <f>'Table 5B - IT'!K94+'Table 5C - ET'!K94+'Table 5D - VT'!K94+'Table 5E - PT'!K94+'Table 5F - OT'!K94</f>
        <v>9082480</v>
      </c>
      <c r="L94" s="80">
        <f>'Table 5B - IT'!L94+'Table 5C - ET'!L94+'Table 5D - VT'!L94+'Table 5E - PT'!L94+'Table 5F - OT'!L94</f>
        <v>6504946</v>
      </c>
      <c r="M94" s="80">
        <f>'Table 5B - IT'!M94+'Table 5C - ET'!M94+'Table 5D - VT'!M94+'Table 5E - PT'!M94+'Table 5F - OT'!M94</f>
        <v>12373763</v>
      </c>
      <c r="N94" s="80">
        <f>'Table 5B - IT'!N94+'Table 5C - ET'!N94+'Table 5D - VT'!N94+'Table 5E - PT'!N94+'Table 5F - OT'!N94</f>
        <v>9137939</v>
      </c>
      <c r="O94" s="81">
        <f>'Table 5B - IT'!O94+'Table 5C - ET'!O94+'Table 5D - VT'!O94+'Table 5E - PT'!O94+'Table 5F - OT'!O94</f>
        <v>7923678</v>
      </c>
      <c r="P94" s="147"/>
    </row>
    <row r="95" spans="1:16" s="145" customFormat="1" ht="18" customHeight="1">
      <c r="A95" s="149"/>
      <c r="B95" s="156" t="s">
        <v>147</v>
      </c>
      <c r="C95" s="152">
        <f t="shared" si="19"/>
        <v>26512531</v>
      </c>
      <c r="D95" s="80">
        <f>'Table 5B - IT'!D95+'Table 5C - ET'!D95+'Table 5D - VT'!D95+'Table 5E - PT'!D95+'Table 5F - OT'!D95</f>
        <v>3286197</v>
      </c>
      <c r="E95" s="80">
        <f>'Table 5B - IT'!E95+'Table 5C - ET'!E95+'Table 5D - VT'!E95+'Table 5E - PT'!E95+'Table 5F - OT'!E95</f>
        <v>1219752</v>
      </c>
      <c r="F95" s="80">
        <f>'Table 5B - IT'!F95+'Table 5C - ET'!F95+'Table 5D - VT'!F95+'Table 5E - PT'!F95+'Table 5F - OT'!F95</f>
        <v>1268919</v>
      </c>
      <c r="G95" s="80">
        <f>'Table 5B - IT'!G95+'Table 5C - ET'!G95+'Table 5D - VT'!G95+'Table 5E - PT'!G95+'Table 5F - OT'!G95</f>
        <v>3203597</v>
      </c>
      <c r="H95" s="80">
        <f>'Table 5B - IT'!H95+'Table 5C - ET'!H95+'Table 5D - VT'!H95+'Table 5E - PT'!H95+'Table 5F - OT'!H95</f>
        <v>1765532</v>
      </c>
      <c r="I95" s="80">
        <f>'Table 5B - IT'!I95+'Table 5C - ET'!I95+'Table 5D - VT'!I95+'Table 5E - PT'!I95+'Table 5F - OT'!I95</f>
        <v>1902113</v>
      </c>
      <c r="J95" s="80">
        <f>'Table 5B - IT'!J95+'Table 5C - ET'!J95+'Table 5D - VT'!J95+'Table 5E - PT'!J95+'Table 5F - OT'!J95</f>
        <v>2628991</v>
      </c>
      <c r="K95" s="80">
        <f>'Table 5B - IT'!K95+'Table 5C - ET'!K95+'Table 5D - VT'!K95+'Table 5E - PT'!K95+'Table 5F - OT'!K95</f>
        <v>2091123</v>
      </c>
      <c r="L95" s="80">
        <f>'Table 5B - IT'!L95+'Table 5C - ET'!L95+'Table 5D - VT'!L95+'Table 5E - PT'!L95+'Table 5F - OT'!L95</f>
        <v>1522947</v>
      </c>
      <c r="M95" s="80">
        <f>'Table 5B - IT'!M95+'Table 5C - ET'!M95+'Table 5D - VT'!M95+'Table 5E - PT'!M95+'Table 5F - OT'!M95</f>
        <v>3253078</v>
      </c>
      <c r="N95" s="80">
        <f>'Table 5B - IT'!N95+'Table 5C - ET'!N95+'Table 5D - VT'!N95+'Table 5E - PT'!N95+'Table 5F - OT'!N95</f>
        <v>2396410</v>
      </c>
      <c r="O95" s="81">
        <f>'Table 5B - IT'!O95+'Table 5C - ET'!O95+'Table 5D - VT'!O95+'Table 5E - PT'!O95+'Table 5F - OT'!O95</f>
        <v>1973872</v>
      </c>
      <c r="P95" s="147"/>
    </row>
    <row r="96" spans="1:16" s="145" customFormat="1" ht="18" customHeight="1">
      <c r="A96" s="154"/>
      <c r="B96" s="156" t="s">
        <v>148</v>
      </c>
      <c r="C96" s="152">
        <f t="shared" si="19"/>
        <v>23361883</v>
      </c>
      <c r="D96" s="80">
        <f>'Table 5B - IT'!D96+'Table 5C - ET'!D96+'Table 5D - VT'!D96+'Table 5E - PT'!D96+'Table 5F - OT'!D96</f>
        <v>2393406</v>
      </c>
      <c r="E96" s="80">
        <f>'Table 5B - IT'!E96+'Table 5C - ET'!E96+'Table 5D - VT'!E96+'Table 5E - PT'!E96+'Table 5F - OT'!E96</f>
        <v>973926</v>
      </c>
      <c r="F96" s="80">
        <f>'Table 5B - IT'!F96+'Table 5C - ET'!F96+'Table 5D - VT'!F96+'Table 5E - PT'!F96+'Table 5F - OT'!F96</f>
        <v>1151787</v>
      </c>
      <c r="G96" s="80">
        <f>'Table 5B - IT'!G96+'Table 5C - ET'!G96+'Table 5D - VT'!G96+'Table 5E - PT'!G96+'Table 5F - OT'!G96</f>
        <v>3939171</v>
      </c>
      <c r="H96" s="80">
        <f>'Table 5B - IT'!H96+'Table 5C - ET'!H96+'Table 5D - VT'!H96+'Table 5E - PT'!H96+'Table 5F - OT'!H96</f>
        <v>1869945</v>
      </c>
      <c r="I96" s="80">
        <f>'Table 5B - IT'!I96+'Table 5C - ET'!I96+'Table 5D - VT'!I96+'Table 5E - PT'!I96+'Table 5F - OT'!I96</f>
        <v>1330688</v>
      </c>
      <c r="J96" s="80">
        <f>'Table 5B - IT'!J96+'Table 5C - ET'!J96+'Table 5D - VT'!J96+'Table 5E - PT'!J96+'Table 5F - OT'!J96</f>
        <v>2657058</v>
      </c>
      <c r="K96" s="80">
        <f>'Table 5B - IT'!K96+'Table 5C - ET'!K96+'Table 5D - VT'!K96+'Table 5E - PT'!K96+'Table 5F - OT'!K96</f>
        <v>1981281</v>
      </c>
      <c r="L96" s="80">
        <f>'Table 5B - IT'!L96+'Table 5C - ET'!L96+'Table 5D - VT'!L96+'Table 5E - PT'!L96+'Table 5F - OT'!L96</f>
        <v>1337248</v>
      </c>
      <c r="M96" s="80">
        <f>'Table 5B - IT'!M96+'Table 5C - ET'!M96+'Table 5D - VT'!M96+'Table 5E - PT'!M96+'Table 5F - OT'!M96</f>
        <v>2704109</v>
      </c>
      <c r="N96" s="80">
        <f>'Table 5B - IT'!N96+'Table 5C - ET'!N96+'Table 5D - VT'!N96+'Table 5E - PT'!N96+'Table 5F - OT'!N96</f>
        <v>1725543</v>
      </c>
      <c r="O96" s="81">
        <f>'Table 5B - IT'!O96+'Table 5C - ET'!O96+'Table 5D - VT'!O96+'Table 5E - PT'!O96+'Table 5F - OT'!O96</f>
        <v>1297721</v>
      </c>
      <c r="P96" s="147"/>
    </row>
    <row r="97" spans="1:16" s="145" customFormat="1" ht="18" customHeight="1">
      <c r="A97" s="151"/>
      <c r="B97" s="156" t="s">
        <v>149</v>
      </c>
      <c r="C97" s="152">
        <f t="shared" si="19"/>
        <v>8102567</v>
      </c>
      <c r="D97" s="80">
        <f>'Table 5B - IT'!D97+'Table 5C - ET'!D97+'Table 5D - VT'!D97+'Table 5E - PT'!D97+'Table 5F - OT'!D97</f>
        <v>992379</v>
      </c>
      <c r="E97" s="80">
        <f>'Table 5B - IT'!E97+'Table 5C - ET'!E97+'Table 5D - VT'!E97+'Table 5E - PT'!E97+'Table 5F - OT'!E97</f>
        <v>350172</v>
      </c>
      <c r="F97" s="80">
        <f>'Table 5B - IT'!F97+'Table 5C - ET'!F97+'Table 5D - VT'!F97+'Table 5E - PT'!F97+'Table 5F - OT'!F97</f>
        <v>425939</v>
      </c>
      <c r="G97" s="80">
        <f>'Table 5B - IT'!G97+'Table 5C - ET'!G97+'Table 5D - VT'!G97+'Table 5E - PT'!G97+'Table 5F - OT'!G97</f>
        <v>1287840</v>
      </c>
      <c r="H97" s="80">
        <f>'Table 5B - IT'!H97+'Table 5C - ET'!H97+'Table 5D - VT'!H97+'Table 5E - PT'!H97+'Table 5F - OT'!H97</f>
        <v>620586</v>
      </c>
      <c r="I97" s="80">
        <f>'Table 5B - IT'!I97+'Table 5C - ET'!I97+'Table 5D - VT'!I97+'Table 5E - PT'!I97+'Table 5F - OT'!I97</f>
        <v>424046</v>
      </c>
      <c r="J97" s="80">
        <f>'Table 5B - IT'!J97+'Table 5C - ET'!J97+'Table 5D - VT'!J97+'Table 5E - PT'!J97+'Table 5F - OT'!J97</f>
        <v>892987</v>
      </c>
      <c r="K97" s="80">
        <f>'Table 5B - IT'!K97+'Table 5C - ET'!K97+'Table 5D - VT'!K97+'Table 5E - PT'!K97+'Table 5F - OT'!K97</f>
        <v>644971</v>
      </c>
      <c r="L97" s="80">
        <f>'Table 5B - IT'!L97+'Table 5C - ET'!L97+'Table 5D - VT'!L97+'Table 5E - PT'!L97+'Table 5F - OT'!L97</f>
        <v>401337</v>
      </c>
      <c r="M97" s="80">
        <f>'Table 5B - IT'!M97+'Table 5C - ET'!M97+'Table 5D - VT'!M97+'Table 5E - PT'!M97+'Table 5F - OT'!M97</f>
        <v>941928</v>
      </c>
      <c r="N97" s="80">
        <f>'Table 5B - IT'!N97+'Table 5C - ET'!N97+'Table 5D - VT'!N97+'Table 5E - PT'!N97+'Table 5F - OT'!N97</f>
        <v>600324</v>
      </c>
      <c r="O97" s="81">
        <f>'Table 5B - IT'!O97+'Table 5C - ET'!O97+'Table 5D - VT'!O97+'Table 5E - PT'!O97+'Table 5F - OT'!O97</f>
        <v>520058</v>
      </c>
      <c r="P97" s="147"/>
    </row>
    <row r="98" spans="1:16" s="145" customFormat="1" ht="18" customHeight="1">
      <c r="A98" s="151"/>
      <c r="B98" s="156" t="s">
        <v>150</v>
      </c>
      <c r="C98" s="152">
        <f t="shared" si="19"/>
        <v>19054950</v>
      </c>
      <c r="D98" s="80">
        <f>'Table 5B - IT'!D98+'Table 5C - ET'!D98+'Table 5D - VT'!D98+'Table 5E - PT'!D98+'Table 5F - OT'!D98</f>
        <v>2182600</v>
      </c>
      <c r="E98" s="80">
        <f>'Table 5B - IT'!E98+'Table 5C - ET'!E98+'Table 5D - VT'!E98+'Table 5E - PT'!E98+'Table 5F - OT'!E98</f>
        <v>1119119</v>
      </c>
      <c r="F98" s="80">
        <f>'Table 5B - IT'!F98+'Table 5C - ET'!F98+'Table 5D - VT'!F98+'Table 5E - PT'!F98+'Table 5F - OT'!F98</f>
        <v>1106017</v>
      </c>
      <c r="G98" s="80">
        <f>'Table 5B - IT'!G98+'Table 5C - ET'!G98+'Table 5D - VT'!G98+'Table 5E - PT'!G98+'Table 5F - OT'!G98</f>
        <v>2750803</v>
      </c>
      <c r="H98" s="80">
        <f>'Table 5B - IT'!H98+'Table 5C - ET'!H98+'Table 5D - VT'!H98+'Table 5E - PT'!H98+'Table 5F - OT'!H98</f>
        <v>1479328</v>
      </c>
      <c r="I98" s="80">
        <f>'Table 5B - IT'!I98+'Table 5C - ET'!I98+'Table 5D - VT'!I98+'Table 5E - PT'!I98+'Table 5F - OT'!I98</f>
        <v>1100456</v>
      </c>
      <c r="J98" s="80">
        <f>'Table 5B - IT'!J98+'Table 5C - ET'!J98+'Table 5D - VT'!J98+'Table 5E - PT'!J98+'Table 5F - OT'!J98</f>
        <v>2051202</v>
      </c>
      <c r="K98" s="80">
        <f>'Table 5B - IT'!K98+'Table 5C - ET'!K98+'Table 5D - VT'!K98+'Table 5E - PT'!K98+'Table 5F - OT'!K98</f>
        <v>1404129</v>
      </c>
      <c r="L98" s="80">
        <f>'Table 5B - IT'!L98+'Table 5C - ET'!L98+'Table 5D - VT'!L98+'Table 5E - PT'!L98+'Table 5F - OT'!L98</f>
        <v>1036237</v>
      </c>
      <c r="M98" s="80">
        <f>'Table 5B - IT'!M98+'Table 5C - ET'!M98+'Table 5D - VT'!M98+'Table 5E - PT'!M98+'Table 5F - OT'!M98</f>
        <v>1970342</v>
      </c>
      <c r="N98" s="80">
        <f>'Table 5B - IT'!N98+'Table 5C - ET'!N98+'Table 5D - VT'!N98+'Table 5E - PT'!N98+'Table 5F - OT'!N98</f>
        <v>1490914</v>
      </c>
      <c r="O98" s="81">
        <f>'Table 5B - IT'!O98+'Table 5C - ET'!O98+'Table 5D - VT'!O98+'Table 5E - PT'!O98+'Table 5F - OT'!O98</f>
        <v>1363803</v>
      </c>
      <c r="P98" s="147"/>
    </row>
    <row r="99" spans="1:16" s="145" customFormat="1" ht="6.95" customHeight="1">
      <c r="A99" s="151"/>
      <c r="B99" s="157"/>
      <c r="C99" s="260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9"/>
      <c r="P99" s="147"/>
    </row>
    <row r="100" spans="1:16" s="145" customFormat="1" ht="28.5" customHeight="1">
      <c r="A100" s="151"/>
      <c r="B100" s="136" t="s">
        <v>151</v>
      </c>
      <c r="C100" s="259">
        <f t="shared" ref="C100:C107" si="21">D100+E100+F100+G100+H100+I100+J100+K100+L100+M100+N100+O100</f>
        <v>67624919</v>
      </c>
      <c r="D100" s="82">
        <f>SUM(D101:D107)</f>
        <v>7574458</v>
      </c>
      <c r="E100" s="82">
        <f t="shared" ref="E100:O100" si="22">SUM(E101:E107)</f>
        <v>3344291</v>
      </c>
      <c r="F100" s="82">
        <f t="shared" si="22"/>
        <v>3618665</v>
      </c>
      <c r="G100" s="82">
        <f t="shared" si="22"/>
        <v>8902656</v>
      </c>
      <c r="H100" s="82">
        <f t="shared" si="22"/>
        <v>5172698</v>
      </c>
      <c r="I100" s="82">
        <f t="shared" si="22"/>
        <v>4277569</v>
      </c>
      <c r="J100" s="82">
        <f t="shared" si="22"/>
        <v>7002563</v>
      </c>
      <c r="K100" s="82">
        <f t="shared" si="22"/>
        <v>5709036</v>
      </c>
      <c r="L100" s="82">
        <f t="shared" si="22"/>
        <v>4724187</v>
      </c>
      <c r="M100" s="82">
        <f t="shared" si="22"/>
        <v>7555885</v>
      </c>
      <c r="N100" s="82">
        <f t="shared" si="22"/>
        <v>5135541</v>
      </c>
      <c r="O100" s="85">
        <f t="shared" si="22"/>
        <v>4607370</v>
      </c>
      <c r="P100" s="147"/>
    </row>
    <row r="101" spans="1:16" s="145" customFormat="1" ht="18" customHeight="1">
      <c r="A101" s="151"/>
      <c r="B101" s="156" t="s">
        <v>152</v>
      </c>
      <c r="C101" s="152">
        <f t="shared" si="21"/>
        <v>1296857</v>
      </c>
      <c r="D101" s="80">
        <f>'Table 5B - IT'!D101+'Table 5C - ET'!D101+'Table 5D - VT'!D101+'Table 5E - PT'!D101+'Table 5F - OT'!D101</f>
        <v>184666</v>
      </c>
      <c r="E101" s="80">
        <f>'Table 5B - IT'!E101+'Table 5C - ET'!E101+'Table 5D - VT'!E101+'Table 5E - PT'!E101+'Table 5F - OT'!E101</f>
        <v>36990</v>
      </c>
      <c r="F101" s="80">
        <f>'Table 5B - IT'!F101+'Table 5C - ET'!F101+'Table 5D - VT'!F101+'Table 5E - PT'!F101+'Table 5F - OT'!F101</f>
        <v>46887</v>
      </c>
      <c r="G101" s="80">
        <f>'Table 5B - IT'!G101+'Table 5C - ET'!G101+'Table 5D - VT'!G101+'Table 5E - PT'!G101+'Table 5F - OT'!G101</f>
        <v>137599</v>
      </c>
      <c r="H101" s="80">
        <f>'Table 5B - IT'!H101+'Table 5C - ET'!H101+'Table 5D - VT'!H101+'Table 5E - PT'!H101+'Table 5F - OT'!H101</f>
        <v>52332</v>
      </c>
      <c r="I101" s="80">
        <f>'Table 5B - IT'!I101+'Table 5C - ET'!I101+'Table 5D - VT'!I101+'Table 5E - PT'!I101+'Table 5F - OT'!I101</f>
        <v>150225</v>
      </c>
      <c r="J101" s="80">
        <f>'Table 5B - IT'!J101+'Table 5C - ET'!J101+'Table 5D - VT'!J101+'Table 5E - PT'!J101+'Table 5F - OT'!J101</f>
        <v>151303</v>
      </c>
      <c r="K101" s="80">
        <f>'Table 5B - IT'!K101+'Table 5C - ET'!K101+'Table 5D - VT'!K101+'Table 5E - PT'!K101+'Table 5F - OT'!K101</f>
        <v>109256</v>
      </c>
      <c r="L101" s="80">
        <f>'Table 5B - IT'!L101+'Table 5C - ET'!L101+'Table 5D - VT'!L101+'Table 5E - PT'!L101+'Table 5F - OT'!L101</f>
        <v>106876</v>
      </c>
      <c r="M101" s="80">
        <f>'Table 5B - IT'!M101+'Table 5C - ET'!M101+'Table 5D - VT'!M101+'Table 5E - PT'!M101+'Table 5F - OT'!M101</f>
        <v>196849</v>
      </c>
      <c r="N101" s="80">
        <f>'Table 5B - IT'!N101+'Table 5C - ET'!N101+'Table 5D - VT'!N101+'Table 5E - PT'!N101+'Table 5F - OT'!N101</f>
        <v>47355</v>
      </c>
      <c r="O101" s="81">
        <f>'Table 5B - IT'!O101+'Table 5C - ET'!O101+'Table 5D - VT'!O101+'Table 5E - PT'!O101+'Table 5F - OT'!O101</f>
        <v>76519</v>
      </c>
      <c r="P101" s="147"/>
    </row>
    <row r="102" spans="1:16" s="145" customFormat="1" ht="18" customHeight="1">
      <c r="A102" s="151"/>
      <c r="B102" s="156" t="s">
        <v>153</v>
      </c>
      <c r="C102" s="152">
        <f t="shared" si="21"/>
        <v>1284242</v>
      </c>
      <c r="D102" s="80">
        <f>'Table 5B - IT'!D102+'Table 5C - ET'!D102+'Table 5D - VT'!D102+'Table 5E - PT'!D102+'Table 5F - OT'!D102</f>
        <v>138219</v>
      </c>
      <c r="E102" s="80">
        <f>'Table 5B - IT'!E102+'Table 5C - ET'!E102+'Table 5D - VT'!E102+'Table 5E - PT'!E102+'Table 5F - OT'!E102</f>
        <v>60928</v>
      </c>
      <c r="F102" s="80">
        <f>'Table 5B - IT'!F102+'Table 5C - ET'!F102+'Table 5D - VT'!F102+'Table 5E - PT'!F102+'Table 5F - OT'!F102</f>
        <v>69318</v>
      </c>
      <c r="G102" s="80">
        <f>'Table 5B - IT'!G102+'Table 5C - ET'!G102+'Table 5D - VT'!G102+'Table 5E - PT'!G102+'Table 5F - OT'!G102</f>
        <v>161860</v>
      </c>
      <c r="H102" s="80">
        <f>'Table 5B - IT'!H102+'Table 5C - ET'!H102+'Table 5D - VT'!H102+'Table 5E - PT'!H102+'Table 5F - OT'!H102</f>
        <v>114388</v>
      </c>
      <c r="I102" s="80">
        <f>'Table 5B - IT'!I102+'Table 5C - ET'!I102+'Table 5D - VT'!I102+'Table 5E - PT'!I102+'Table 5F - OT'!I102</f>
        <v>84551</v>
      </c>
      <c r="J102" s="80">
        <f>'Table 5B - IT'!J102+'Table 5C - ET'!J102+'Table 5D - VT'!J102+'Table 5E - PT'!J102+'Table 5F - OT'!J102</f>
        <v>147944</v>
      </c>
      <c r="K102" s="80">
        <f>'Table 5B - IT'!K102+'Table 5C - ET'!K102+'Table 5D - VT'!K102+'Table 5E - PT'!K102+'Table 5F - OT'!K102</f>
        <v>103838</v>
      </c>
      <c r="L102" s="80">
        <f>'Table 5B - IT'!L102+'Table 5C - ET'!L102+'Table 5D - VT'!L102+'Table 5E - PT'!L102+'Table 5F - OT'!L102</f>
        <v>80983</v>
      </c>
      <c r="M102" s="80">
        <f>'Table 5B - IT'!M102+'Table 5C - ET'!M102+'Table 5D - VT'!M102+'Table 5E - PT'!M102+'Table 5F - OT'!M102</f>
        <v>137376</v>
      </c>
      <c r="N102" s="80">
        <f>'Table 5B - IT'!N102+'Table 5C - ET'!N102+'Table 5D - VT'!N102+'Table 5E - PT'!N102+'Table 5F - OT'!N102</f>
        <v>84828</v>
      </c>
      <c r="O102" s="81">
        <f>'Table 5B - IT'!O102+'Table 5C - ET'!O102+'Table 5D - VT'!O102+'Table 5E - PT'!O102+'Table 5F - OT'!O102</f>
        <v>100009</v>
      </c>
      <c r="P102" s="147"/>
    </row>
    <row r="103" spans="1:16" s="145" customFormat="1" ht="18" customHeight="1">
      <c r="A103" s="151"/>
      <c r="B103" s="156" t="s">
        <v>154</v>
      </c>
      <c r="C103" s="152">
        <f t="shared" si="21"/>
        <v>21447535</v>
      </c>
      <c r="D103" s="80">
        <f>'Table 5B - IT'!D103+'Table 5C - ET'!D103+'Table 5D - VT'!D103+'Table 5E - PT'!D103+'Table 5F - OT'!D103</f>
        <v>2409427</v>
      </c>
      <c r="E103" s="80">
        <f>'Table 5B - IT'!E103+'Table 5C - ET'!E103+'Table 5D - VT'!E103+'Table 5E - PT'!E103+'Table 5F - OT'!E103</f>
        <v>1036702</v>
      </c>
      <c r="F103" s="80">
        <f>'Table 5B - IT'!F103+'Table 5C - ET'!F103+'Table 5D - VT'!F103+'Table 5E - PT'!F103+'Table 5F - OT'!F103</f>
        <v>1167920</v>
      </c>
      <c r="G103" s="80">
        <f>'Table 5B - IT'!G103+'Table 5C - ET'!G103+'Table 5D - VT'!G103+'Table 5E - PT'!G103+'Table 5F - OT'!G103</f>
        <v>2751036</v>
      </c>
      <c r="H103" s="80">
        <f>'Table 5B - IT'!H103+'Table 5C - ET'!H103+'Table 5D - VT'!H103+'Table 5E - PT'!H103+'Table 5F - OT'!H103</f>
        <v>1588215</v>
      </c>
      <c r="I103" s="80">
        <f>'Table 5B - IT'!I103+'Table 5C - ET'!I103+'Table 5D - VT'!I103+'Table 5E - PT'!I103+'Table 5F - OT'!I103</f>
        <v>1321300</v>
      </c>
      <c r="J103" s="80">
        <f>'Table 5B - IT'!J103+'Table 5C - ET'!J103+'Table 5D - VT'!J103+'Table 5E - PT'!J103+'Table 5F - OT'!J103</f>
        <v>2299362</v>
      </c>
      <c r="K103" s="80">
        <f>'Table 5B - IT'!K103+'Table 5C - ET'!K103+'Table 5D - VT'!K103+'Table 5E - PT'!K103+'Table 5F - OT'!K103</f>
        <v>1734836</v>
      </c>
      <c r="L103" s="80">
        <f>'Table 5B - IT'!L103+'Table 5C - ET'!L103+'Table 5D - VT'!L103+'Table 5E - PT'!L103+'Table 5F - OT'!L103</f>
        <v>1425345</v>
      </c>
      <c r="M103" s="80">
        <f>'Table 5B - IT'!M103+'Table 5C - ET'!M103+'Table 5D - VT'!M103+'Table 5E - PT'!M103+'Table 5F - OT'!M103</f>
        <v>2478412</v>
      </c>
      <c r="N103" s="80">
        <f>'Table 5B - IT'!N103+'Table 5C - ET'!N103+'Table 5D - VT'!N103+'Table 5E - PT'!N103+'Table 5F - OT'!N103</f>
        <v>1607321</v>
      </c>
      <c r="O103" s="81">
        <f>'Table 5B - IT'!O103+'Table 5C - ET'!O103+'Table 5D - VT'!O103+'Table 5E - PT'!O103+'Table 5F - OT'!O103</f>
        <v>1627659</v>
      </c>
      <c r="P103" s="147"/>
    </row>
    <row r="104" spans="1:16" s="145" customFormat="1" ht="18" customHeight="1">
      <c r="A104" s="149"/>
      <c r="B104" s="156" t="s">
        <v>155</v>
      </c>
      <c r="C104" s="152">
        <f t="shared" si="21"/>
        <v>13682666</v>
      </c>
      <c r="D104" s="80">
        <f>'Table 5B - IT'!D104+'Table 5C - ET'!D104+'Table 5D - VT'!D104+'Table 5E - PT'!D104+'Table 5F - OT'!D104</f>
        <v>1766597</v>
      </c>
      <c r="E104" s="80">
        <f>'Table 5B - IT'!E104+'Table 5C - ET'!E104+'Table 5D - VT'!E104+'Table 5E - PT'!E104+'Table 5F - OT'!E104</f>
        <v>698324</v>
      </c>
      <c r="F104" s="80">
        <f>'Table 5B - IT'!F104+'Table 5C - ET'!F104+'Table 5D - VT'!F104+'Table 5E - PT'!F104+'Table 5F - OT'!F104</f>
        <v>723124</v>
      </c>
      <c r="G104" s="80">
        <f>'Table 5B - IT'!G104+'Table 5C - ET'!G104+'Table 5D - VT'!G104+'Table 5E - PT'!G104+'Table 5F - OT'!G104</f>
        <v>1874113</v>
      </c>
      <c r="H104" s="80">
        <f>'Table 5B - IT'!H104+'Table 5C - ET'!H104+'Table 5D - VT'!H104+'Table 5E - PT'!H104+'Table 5F - OT'!H104</f>
        <v>1007923</v>
      </c>
      <c r="I104" s="80">
        <f>'Table 5B - IT'!I104+'Table 5C - ET'!I104+'Table 5D - VT'!I104+'Table 5E - PT'!I104+'Table 5F - OT'!I104</f>
        <v>744614</v>
      </c>
      <c r="J104" s="80">
        <f>'Table 5B - IT'!J104+'Table 5C - ET'!J104+'Table 5D - VT'!J104+'Table 5E - PT'!J104+'Table 5F - OT'!J104</f>
        <v>1345068</v>
      </c>
      <c r="K104" s="80">
        <f>'Table 5B - IT'!K104+'Table 5C - ET'!K104+'Table 5D - VT'!K104+'Table 5E - PT'!K104+'Table 5F - OT'!K104</f>
        <v>1073411</v>
      </c>
      <c r="L104" s="80">
        <f>'Table 5B - IT'!L104+'Table 5C - ET'!L104+'Table 5D - VT'!L104+'Table 5E - PT'!L104+'Table 5F - OT'!L104</f>
        <v>1019325</v>
      </c>
      <c r="M104" s="80">
        <f>'Table 5B - IT'!M104+'Table 5C - ET'!M104+'Table 5D - VT'!M104+'Table 5E - PT'!M104+'Table 5F - OT'!M104</f>
        <v>1502407</v>
      </c>
      <c r="N104" s="80">
        <f>'Table 5B - IT'!N104+'Table 5C - ET'!N104+'Table 5D - VT'!N104+'Table 5E - PT'!N104+'Table 5F - OT'!N104</f>
        <v>1085844</v>
      </c>
      <c r="O104" s="81">
        <f>'Table 5B - IT'!O104+'Table 5C - ET'!O104+'Table 5D - VT'!O104+'Table 5E - PT'!O104+'Table 5F - OT'!O104</f>
        <v>841916</v>
      </c>
      <c r="P104" s="147"/>
    </row>
    <row r="105" spans="1:16" s="145" customFormat="1" ht="18" customHeight="1">
      <c r="A105" s="154"/>
      <c r="B105" s="156" t="s">
        <v>156</v>
      </c>
      <c r="C105" s="152">
        <f t="shared" si="21"/>
        <v>9849127</v>
      </c>
      <c r="D105" s="80">
        <f>'Table 5B - IT'!D105+'Table 5C - ET'!D105+'Table 5D - VT'!D105+'Table 5E - PT'!D105+'Table 5F - OT'!D105</f>
        <v>1024094</v>
      </c>
      <c r="E105" s="80">
        <f>'Table 5B - IT'!E105+'Table 5C - ET'!E105+'Table 5D - VT'!E105+'Table 5E - PT'!E105+'Table 5F - OT'!E105</f>
        <v>455614</v>
      </c>
      <c r="F105" s="80">
        <f>'Table 5B - IT'!F105+'Table 5C - ET'!F105+'Table 5D - VT'!F105+'Table 5E - PT'!F105+'Table 5F - OT'!F105</f>
        <v>456663</v>
      </c>
      <c r="G105" s="80">
        <f>'Table 5B - IT'!G105+'Table 5C - ET'!G105+'Table 5D - VT'!G105+'Table 5E - PT'!G105+'Table 5F - OT'!G105</f>
        <v>1299405</v>
      </c>
      <c r="H105" s="80">
        <f>'Table 5B - IT'!H105+'Table 5C - ET'!H105+'Table 5D - VT'!H105+'Table 5E - PT'!H105+'Table 5F - OT'!H105</f>
        <v>738511</v>
      </c>
      <c r="I105" s="80">
        <f>'Table 5B - IT'!I105+'Table 5C - ET'!I105+'Table 5D - VT'!I105+'Table 5E - PT'!I105+'Table 5F - OT'!I105</f>
        <v>768984</v>
      </c>
      <c r="J105" s="80">
        <f>'Table 5B - IT'!J105+'Table 5C - ET'!J105+'Table 5D - VT'!J105+'Table 5E - PT'!J105+'Table 5F - OT'!J105</f>
        <v>994613</v>
      </c>
      <c r="K105" s="80">
        <f>'Table 5B - IT'!K105+'Table 5C - ET'!K105+'Table 5D - VT'!K105+'Table 5E - PT'!K105+'Table 5F - OT'!K105</f>
        <v>863637</v>
      </c>
      <c r="L105" s="80">
        <f>'Table 5B - IT'!L105+'Table 5C - ET'!L105+'Table 5D - VT'!L105+'Table 5E - PT'!L105+'Table 5F - OT'!L105</f>
        <v>679777</v>
      </c>
      <c r="M105" s="80">
        <f>'Table 5B - IT'!M105+'Table 5C - ET'!M105+'Table 5D - VT'!M105+'Table 5E - PT'!M105+'Table 5F - OT'!M105</f>
        <v>1178331</v>
      </c>
      <c r="N105" s="80">
        <f>'Table 5B - IT'!N105+'Table 5C - ET'!N105+'Table 5D - VT'!N105+'Table 5E - PT'!N105+'Table 5F - OT'!N105</f>
        <v>718502</v>
      </c>
      <c r="O105" s="81">
        <f>'Table 5B - IT'!O105+'Table 5C - ET'!O105+'Table 5D - VT'!O105+'Table 5E - PT'!O105+'Table 5F - OT'!O105</f>
        <v>670996</v>
      </c>
      <c r="P105" s="147"/>
    </row>
    <row r="106" spans="1:16" s="145" customFormat="1" ht="18" customHeight="1">
      <c r="A106" s="151"/>
      <c r="B106" s="156" t="s">
        <v>157</v>
      </c>
      <c r="C106" s="152">
        <f t="shared" si="21"/>
        <v>16901962</v>
      </c>
      <c r="D106" s="80">
        <f>'Table 5B - IT'!D106+'Table 5C - ET'!D106+'Table 5D - VT'!D106+'Table 5E - PT'!D106+'Table 5F - OT'!D106</f>
        <v>1719176</v>
      </c>
      <c r="E106" s="80">
        <f>'Table 5B - IT'!E106+'Table 5C - ET'!E106+'Table 5D - VT'!E106+'Table 5E - PT'!E106+'Table 5F - OT'!E106</f>
        <v>913231</v>
      </c>
      <c r="F106" s="80">
        <f>'Table 5B - IT'!F106+'Table 5C - ET'!F106+'Table 5D - VT'!F106+'Table 5E - PT'!F106+'Table 5F - OT'!F106</f>
        <v>983375</v>
      </c>
      <c r="G106" s="80">
        <f>'Table 5B - IT'!G106+'Table 5C - ET'!G106+'Table 5D - VT'!G106+'Table 5E - PT'!G106+'Table 5F - OT'!G106</f>
        <v>2233917</v>
      </c>
      <c r="H106" s="80">
        <f>'Table 5B - IT'!H106+'Table 5C - ET'!H106+'Table 5D - VT'!H106+'Table 5E - PT'!H106+'Table 5F - OT'!H106</f>
        <v>1371870</v>
      </c>
      <c r="I106" s="80">
        <f>'Table 5B - IT'!I106+'Table 5C - ET'!I106+'Table 5D - VT'!I106+'Table 5E - PT'!I106+'Table 5F - OT'!I106</f>
        <v>987893</v>
      </c>
      <c r="J106" s="80">
        <f>'Table 5B - IT'!J106+'Table 5C - ET'!J106+'Table 5D - VT'!J106+'Table 5E - PT'!J106+'Table 5F - OT'!J106</f>
        <v>1703364</v>
      </c>
      <c r="K106" s="80">
        <f>'Table 5B - IT'!K106+'Table 5C - ET'!K106+'Table 5D - VT'!K106+'Table 5E - PT'!K106+'Table 5F - OT'!K106</f>
        <v>1593305</v>
      </c>
      <c r="L106" s="80">
        <f>'Table 5B - IT'!L106+'Table 5C - ET'!L106+'Table 5D - VT'!L106+'Table 5E - PT'!L106+'Table 5F - OT'!L106</f>
        <v>1214663</v>
      </c>
      <c r="M106" s="80">
        <f>'Table 5B - IT'!M106+'Table 5C - ET'!M106+'Table 5D - VT'!M106+'Table 5E - PT'!M106+'Table 5F - OT'!M106</f>
        <v>1728464</v>
      </c>
      <c r="N106" s="80">
        <f>'Table 5B - IT'!N106+'Table 5C - ET'!N106+'Table 5D - VT'!N106+'Table 5E - PT'!N106+'Table 5F - OT'!N106</f>
        <v>1363736</v>
      </c>
      <c r="O106" s="81">
        <f>'Table 5B - IT'!O106+'Table 5C - ET'!O106+'Table 5D - VT'!O106+'Table 5E - PT'!O106+'Table 5F - OT'!O106</f>
        <v>1088968</v>
      </c>
      <c r="P106" s="147"/>
    </row>
    <row r="107" spans="1:16" s="145" customFormat="1" ht="18" customHeight="1" thickBot="1">
      <c r="A107" s="151"/>
      <c r="B107" s="159" t="s">
        <v>158</v>
      </c>
      <c r="C107" s="160">
        <f t="shared" si="21"/>
        <v>3162530</v>
      </c>
      <c r="D107" s="83">
        <f>'Table 5B - IT'!D107+'Table 5C - ET'!D107+'Table 5D - VT'!D107+'Table 5E - PT'!D107+'Table 5F - OT'!D107</f>
        <v>332279</v>
      </c>
      <c r="E107" s="83">
        <f>'Table 5B - IT'!E107+'Table 5C - ET'!E107+'Table 5D - VT'!E107+'Table 5E - PT'!E107+'Table 5F - OT'!E107</f>
        <v>142502</v>
      </c>
      <c r="F107" s="83">
        <f>'Table 5B - IT'!F107+'Table 5C - ET'!F107+'Table 5D - VT'!F107+'Table 5E - PT'!F107+'Table 5F - OT'!F107</f>
        <v>171378</v>
      </c>
      <c r="G107" s="83">
        <f>'Table 5B - IT'!G107+'Table 5C - ET'!G107+'Table 5D - VT'!G107+'Table 5E - PT'!G107+'Table 5F - OT'!G107</f>
        <v>444726</v>
      </c>
      <c r="H107" s="83">
        <f>'Table 5B - IT'!H107+'Table 5C - ET'!H107+'Table 5D - VT'!H107+'Table 5E - PT'!H107+'Table 5F - OT'!H107</f>
        <v>299459</v>
      </c>
      <c r="I107" s="83">
        <f>'Table 5B - IT'!I107+'Table 5C - ET'!I107+'Table 5D - VT'!I107+'Table 5E - PT'!I107+'Table 5F - OT'!I107</f>
        <v>220002</v>
      </c>
      <c r="J107" s="83">
        <f>'Table 5B - IT'!J107+'Table 5C - ET'!J107+'Table 5D - VT'!J107+'Table 5E - PT'!J107+'Table 5F - OT'!J107</f>
        <v>360909</v>
      </c>
      <c r="K107" s="83">
        <f>'Table 5B - IT'!K107+'Table 5C - ET'!K107+'Table 5D - VT'!K107+'Table 5E - PT'!K107+'Table 5F - OT'!K107</f>
        <v>230753</v>
      </c>
      <c r="L107" s="83">
        <f>'Table 5B - IT'!L107+'Table 5C - ET'!L107+'Table 5D - VT'!L107+'Table 5E - PT'!L107+'Table 5F - OT'!L107</f>
        <v>197218</v>
      </c>
      <c r="M107" s="83">
        <f>'Table 5B - IT'!M107+'Table 5C - ET'!M107+'Table 5D - VT'!M107+'Table 5E - PT'!M107+'Table 5F - OT'!M107</f>
        <v>334046</v>
      </c>
      <c r="N107" s="83">
        <f>'Table 5B - IT'!N107+'Table 5C - ET'!N107+'Table 5D - VT'!N107+'Table 5E - PT'!N107+'Table 5F - OT'!N107</f>
        <v>227955</v>
      </c>
      <c r="O107" s="84">
        <f>'Table 5B - IT'!O107+'Table 5C - ET'!O107+'Table 5D - VT'!O107+'Table 5E - PT'!O107+'Table 5F - OT'!O107</f>
        <v>201303</v>
      </c>
      <c r="P107" s="147"/>
    </row>
    <row r="108" spans="1:16" s="145" customFormat="1" ht="6.95" customHeight="1">
      <c r="A108" s="151"/>
      <c r="B108" s="185"/>
      <c r="C108" s="261"/>
      <c r="D108" s="181"/>
      <c r="E108" s="181"/>
      <c r="F108" s="181"/>
      <c r="G108" s="181"/>
      <c r="H108" s="181"/>
      <c r="I108" s="181"/>
      <c r="J108" s="181"/>
      <c r="K108" s="181"/>
      <c r="L108" s="181"/>
      <c r="M108" s="181"/>
      <c r="N108" s="181"/>
      <c r="O108" s="182"/>
      <c r="P108" s="147"/>
    </row>
    <row r="109" spans="1:16" s="145" customFormat="1" ht="18" customHeight="1">
      <c r="A109" s="151"/>
      <c r="B109" s="155" t="s">
        <v>159</v>
      </c>
      <c r="C109" s="259">
        <f t="shared" ref="C109:C115" si="23">D109+E109+F109+G109+H109+I109+J109+K109+L109+M109+N109+O109</f>
        <v>50946207</v>
      </c>
      <c r="D109" s="82">
        <f>SUM(D110:D115)</f>
        <v>5036431</v>
      </c>
      <c r="E109" s="82">
        <f t="shared" ref="E109:O109" si="24">SUM(E110:E115)</f>
        <v>2780962</v>
      </c>
      <c r="F109" s="82">
        <f t="shared" si="24"/>
        <v>2687535</v>
      </c>
      <c r="G109" s="82">
        <f t="shared" si="24"/>
        <v>6771201</v>
      </c>
      <c r="H109" s="82">
        <f t="shared" si="24"/>
        <v>3866642</v>
      </c>
      <c r="I109" s="82">
        <f t="shared" si="24"/>
        <v>2830419</v>
      </c>
      <c r="J109" s="82">
        <f t="shared" si="24"/>
        <v>5551216</v>
      </c>
      <c r="K109" s="82">
        <f t="shared" si="24"/>
        <v>4367367</v>
      </c>
      <c r="L109" s="82">
        <f t="shared" si="24"/>
        <v>3407655</v>
      </c>
      <c r="M109" s="82">
        <f t="shared" si="24"/>
        <v>5709566</v>
      </c>
      <c r="N109" s="82">
        <f t="shared" si="24"/>
        <v>4248136</v>
      </c>
      <c r="O109" s="85">
        <f t="shared" si="24"/>
        <v>3689077</v>
      </c>
      <c r="P109" s="147"/>
    </row>
    <row r="110" spans="1:16" s="145" customFormat="1" ht="18" customHeight="1">
      <c r="A110" s="151"/>
      <c r="B110" s="156" t="s">
        <v>160</v>
      </c>
      <c r="C110" s="152">
        <f t="shared" si="23"/>
        <v>4262455</v>
      </c>
      <c r="D110" s="80">
        <f>'Table 5B - IT'!D110+'Table 5C - ET'!D110+'Table 5D - VT'!D110+'Table 5E - PT'!D110+'Table 5F - OT'!D110</f>
        <v>380672</v>
      </c>
      <c r="E110" s="80">
        <f>'Table 5B - IT'!E110+'Table 5C - ET'!E110+'Table 5D - VT'!E110+'Table 5E - PT'!E110+'Table 5F - OT'!E110</f>
        <v>233649</v>
      </c>
      <c r="F110" s="80">
        <f>'Table 5B - IT'!F110+'Table 5C - ET'!F110+'Table 5D - VT'!F110+'Table 5E - PT'!F110+'Table 5F - OT'!F110</f>
        <v>227387</v>
      </c>
      <c r="G110" s="80">
        <f>'Table 5B - IT'!G110+'Table 5C - ET'!G110+'Table 5D - VT'!G110+'Table 5E - PT'!G110+'Table 5F - OT'!G110</f>
        <v>523941</v>
      </c>
      <c r="H110" s="80">
        <f>'Table 5B - IT'!H110+'Table 5C - ET'!H110+'Table 5D - VT'!H110+'Table 5E - PT'!H110+'Table 5F - OT'!H110</f>
        <v>277962</v>
      </c>
      <c r="I110" s="80">
        <f>'Table 5B - IT'!I110+'Table 5C - ET'!I110+'Table 5D - VT'!I110+'Table 5E - PT'!I110+'Table 5F - OT'!I110</f>
        <v>207406</v>
      </c>
      <c r="J110" s="80">
        <f>'Table 5B - IT'!J110+'Table 5C - ET'!J110+'Table 5D - VT'!J110+'Table 5E - PT'!J110+'Table 5F - OT'!J110</f>
        <v>513233</v>
      </c>
      <c r="K110" s="80">
        <f>'Table 5B - IT'!K110+'Table 5C - ET'!K110+'Table 5D - VT'!K110+'Table 5E - PT'!K110+'Table 5F - OT'!K110</f>
        <v>395639</v>
      </c>
      <c r="L110" s="80">
        <f>'Table 5B - IT'!L110+'Table 5C - ET'!L110+'Table 5D - VT'!L110+'Table 5E - PT'!L110+'Table 5F - OT'!L110</f>
        <v>317567</v>
      </c>
      <c r="M110" s="80">
        <f>'Table 5B - IT'!M110+'Table 5C - ET'!M110+'Table 5D - VT'!M110+'Table 5E - PT'!M110+'Table 5F - OT'!M110</f>
        <v>516151</v>
      </c>
      <c r="N110" s="80">
        <f>'Table 5B - IT'!N110+'Table 5C - ET'!N110+'Table 5D - VT'!N110+'Table 5E - PT'!N110+'Table 5F - OT'!N110</f>
        <v>381105</v>
      </c>
      <c r="O110" s="81">
        <f>'Table 5B - IT'!O110+'Table 5C - ET'!O110+'Table 5D - VT'!O110+'Table 5E - PT'!O110+'Table 5F - OT'!O110</f>
        <v>287743</v>
      </c>
      <c r="P110" s="147"/>
    </row>
    <row r="111" spans="1:16" s="145" customFormat="1" ht="18" customHeight="1">
      <c r="A111" s="151"/>
      <c r="B111" s="156" t="s">
        <v>161</v>
      </c>
      <c r="C111" s="152">
        <f t="shared" si="23"/>
        <v>18135978</v>
      </c>
      <c r="D111" s="80">
        <f>'Table 5B - IT'!D111+'Table 5C - ET'!D111+'Table 5D - VT'!D111+'Table 5E - PT'!D111+'Table 5F - OT'!D111</f>
        <v>1689893</v>
      </c>
      <c r="E111" s="80">
        <f>'Table 5B - IT'!E111+'Table 5C - ET'!E111+'Table 5D - VT'!E111+'Table 5E - PT'!E111+'Table 5F - OT'!E111</f>
        <v>955007</v>
      </c>
      <c r="F111" s="80">
        <f>'Table 5B - IT'!F111+'Table 5C - ET'!F111+'Table 5D - VT'!F111+'Table 5E - PT'!F111+'Table 5F - OT'!F111</f>
        <v>941844</v>
      </c>
      <c r="G111" s="80">
        <f>'Table 5B - IT'!G111+'Table 5C - ET'!G111+'Table 5D - VT'!G111+'Table 5E - PT'!G111+'Table 5F - OT'!G111</f>
        <v>2405690</v>
      </c>
      <c r="H111" s="80">
        <f>'Table 5B - IT'!H111+'Table 5C - ET'!H111+'Table 5D - VT'!H111+'Table 5E - PT'!H111+'Table 5F - OT'!H111</f>
        <v>1469368</v>
      </c>
      <c r="I111" s="80">
        <f>'Table 5B - IT'!I111+'Table 5C - ET'!I111+'Table 5D - VT'!I111+'Table 5E - PT'!I111+'Table 5F - OT'!I111</f>
        <v>991930</v>
      </c>
      <c r="J111" s="80">
        <f>'Table 5B - IT'!J111+'Table 5C - ET'!J111+'Table 5D - VT'!J111+'Table 5E - PT'!J111+'Table 5F - OT'!J111</f>
        <v>1898576</v>
      </c>
      <c r="K111" s="80">
        <f>'Table 5B - IT'!K111+'Table 5C - ET'!K111+'Table 5D - VT'!K111+'Table 5E - PT'!K111+'Table 5F - OT'!K111</f>
        <v>1601523</v>
      </c>
      <c r="L111" s="80">
        <f>'Table 5B - IT'!L111+'Table 5C - ET'!L111+'Table 5D - VT'!L111+'Table 5E - PT'!L111+'Table 5F - OT'!L111</f>
        <v>1292245</v>
      </c>
      <c r="M111" s="80">
        <f>'Table 5B - IT'!M111+'Table 5C - ET'!M111+'Table 5D - VT'!M111+'Table 5E - PT'!M111+'Table 5F - OT'!M111</f>
        <v>1992634</v>
      </c>
      <c r="N111" s="80">
        <f>'Table 5B - IT'!N111+'Table 5C - ET'!N111+'Table 5D - VT'!N111+'Table 5E - PT'!N111+'Table 5F - OT'!N111</f>
        <v>1496933</v>
      </c>
      <c r="O111" s="81">
        <f>'Table 5B - IT'!O111+'Table 5C - ET'!O111+'Table 5D - VT'!O111+'Table 5E - PT'!O111+'Table 5F - OT'!O111</f>
        <v>1400335</v>
      </c>
      <c r="P111" s="147"/>
    </row>
    <row r="112" spans="1:16" s="145" customFormat="1" ht="18" customHeight="1">
      <c r="A112" s="149"/>
      <c r="B112" s="156" t="s">
        <v>162</v>
      </c>
      <c r="C112" s="152">
        <f t="shared" si="23"/>
        <v>18846711</v>
      </c>
      <c r="D112" s="80">
        <f>'Table 5B - IT'!D112+'Table 5C - ET'!D112+'Table 5D - VT'!D112+'Table 5E - PT'!D112+'Table 5F - OT'!D112</f>
        <v>1949568</v>
      </c>
      <c r="E112" s="80">
        <f>'Table 5B - IT'!E112+'Table 5C - ET'!E112+'Table 5D - VT'!E112+'Table 5E - PT'!E112+'Table 5F - OT'!E112</f>
        <v>1080105</v>
      </c>
      <c r="F112" s="80">
        <f>'Table 5B - IT'!F112+'Table 5C - ET'!F112+'Table 5D - VT'!F112+'Table 5E - PT'!F112+'Table 5F - OT'!F112</f>
        <v>963026</v>
      </c>
      <c r="G112" s="80">
        <f>'Table 5B - IT'!G112+'Table 5C - ET'!G112+'Table 5D - VT'!G112+'Table 5E - PT'!G112+'Table 5F - OT'!G112</f>
        <v>2785690</v>
      </c>
      <c r="H112" s="80">
        <f>'Table 5B - IT'!H112+'Table 5C - ET'!H112+'Table 5D - VT'!H112+'Table 5E - PT'!H112+'Table 5F - OT'!H112</f>
        <v>1482361</v>
      </c>
      <c r="I112" s="80">
        <f>'Table 5B - IT'!I112+'Table 5C - ET'!I112+'Table 5D - VT'!I112+'Table 5E - PT'!I112+'Table 5F - OT'!I112</f>
        <v>931266</v>
      </c>
      <c r="J112" s="80">
        <f>'Table 5B - IT'!J112+'Table 5C - ET'!J112+'Table 5D - VT'!J112+'Table 5E - PT'!J112+'Table 5F - OT'!J112</f>
        <v>2108809</v>
      </c>
      <c r="K112" s="80">
        <f>'Table 5B - IT'!K112+'Table 5C - ET'!K112+'Table 5D - VT'!K112+'Table 5E - PT'!K112+'Table 5F - OT'!K112</f>
        <v>1534614</v>
      </c>
      <c r="L112" s="80">
        <f>'Table 5B - IT'!L112+'Table 5C - ET'!L112+'Table 5D - VT'!L112+'Table 5E - PT'!L112+'Table 5F - OT'!L112</f>
        <v>1085570</v>
      </c>
      <c r="M112" s="80">
        <f>'Table 5B - IT'!M112+'Table 5C - ET'!M112+'Table 5D - VT'!M112+'Table 5E - PT'!M112+'Table 5F - OT'!M112</f>
        <v>2194347</v>
      </c>
      <c r="N112" s="80">
        <f>'Table 5B - IT'!N112+'Table 5C - ET'!N112+'Table 5D - VT'!N112+'Table 5E - PT'!N112+'Table 5F - OT'!N112</f>
        <v>1585580</v>
      </c>
      <c r="O112" s="81">
        <f>'Table 5B - IT'!O112+'Table 5C - ET'!O112+'Table 5D - VT'!O112+'Table 5E - PT'!O112+'Table 5F - OT'!O112</f>
        <v>1145775</v>
      </c>
      <c r="P112" s="147"/>
    </row>
    <row r="113" spans="1:16" s="145" customFormat="1" ht="18" customHeight="1">
      <c r="A113" s="154"/>
      <c r="B113" s="156" t="s">
        <v>163</v>
      </c>
      <c r="C113" s="152">
        <f t="shared" si="23"/>
        <v>7546472</v>
      </c>
      <c r="D113" s="80">
        <f>'Table 5B - IT'!D113+'Table 5C - ET'!D113+'Table 5D - VT'!D113+'Table 5E - PT'!D113+'Table 5F - OT'!D113</f>
        <v>798634</v>
      </c>
      <c r="E113" s="80">
        <f>'Table 5B - IT'!E113+'Table 5C - ET'!E113+'Table 5D - VT'!E113+'Table 5E - PT'!E113+'Table 5F - OT'!E113</f>
        <v>413011</v>
      </c>
      <c r="F113" s="80">
        <f>'Table 5B - IT'!F113+'Table 5C - ET'!F113+'Table 5D - VT'!F113+'Table 5E - PT'!F113+'Table 5F - OT'!F113</f>
        <v>444597</v>
      </c>
      <c r="G113" s="80">
        <f>'Table 5B - IT'!G113+'Table 5C - ET'!G113+'Table 5D - VT'!G113+'Table 5E - PT'!G113+'Table 5F - OT'!G113</f>
        <v>835123</v>
      </c>
      <c r="H113" s="80">
        <f>'Table 5B - IT'!H113+'Table 5C - ET'!H113+'Table 5D - VT'!H113+'Table 5E - PT'!H113+'Table 5F - OT'!H113</f>
        <v>462435</v>
      </c>
      <c r="I113" s="80">
        <f>'Table 5B - IT'!I113+'Table 5C - ET'!I113+'Table 5D - VT'!I113+'Table 5E - PT'!I113+'Table 5F - OT'!I113</f>
        <v>544457</v>
      </c>
      <c r="J113" s="80">
        <f>'Table 5B - IT'!J113+'Table 5C - ET'!J113+'Table 5D - VT'!J113+'Table 5E - PT'!J113+'Table 5F - OT'!J113</f>
        <v>784769</v>
      </c>
      <c r="K113" s="80">
        <f>'Table 5B - IT'!K113+'Table 5C - ET'!K113+'Table 5D - VT'!K113+'Table 5E - PT'!K113+'Table 5F - OT'!K113</f>
        <v>643639</v>
      </c>
      <c r="L113" s="80">
        <f>'Table 5B - IT'!L113+'Table 5C - ET'!L113+'Table 5D - VT'!L113+'Table 5E - PT'!L113+'Table 5F - OT'!L113</f>
        <v>546605</v>
      </c>
      <c r="M113" s="80">
        <f>'Table 5B - IT'!M113+'Table 5C - ET'!M113+'Table 5D - VT'!M113+'Table 5E - PT'!M113+'Table 5F - OT'!M113</f>
        <v>800718</v>
      </c>
      <c r="N113" s="80">
        <f>'Table 5B - IT'!N113+'Table 5C - ET'!N113+'Table 5D - VT'!N113+'Table 5E - PT'!N113+'Table 5F - OT'!N113</f>
        <v>626655</v>
      </c>
      <c r="O113" s="81">
        <f>'Table 5B - IT'!O113+'Table 5C - ET'!O113+'Table 5D - VT'!O113+'Table 5E - PT'!O113+'Table 5F - OT'!O113</f>
        <v>645829</v>
      </c>
      <c r="P113" s="147"/>
    </row>
    <row r="114" spans="1:16" s="145" customFormat="1" ht="18" customHeight="1">
      <c r="A114" s="151"/>
      <c r="B114" s="156" t="s">
        <v>164</v>
      </c>
      <c r="C114" s="152">
        <f t="shared" si="23"/>
        <v>1439724</v>
      </c>
      <c r="D114" s="80">
        <f>'Table 5B - IT'!D114+'Table 5C - ET'!D114+'Table 5D - VT'!D114+'Table 5E - PT'!D114+'Table 5F - OT'!D114</f>
        <v>129251</v>
      </c>
      <c r="E114" s="80">
        <f>'Table 5B - IT'!E114+'Table 5C - ET'!E114+'Table 5D - VT'!E114+'Table 5E - PT'!E114+'Table 5F - OT'!E114</f>
        <v>73250</v>
      </c>
      <c r="F114" s="80">
        <f>'Table 5B - IT'!F114+'Table 5C - ET'!F114+'Table 5D - VT'!F114+'Table 5E - PT'!F114+'Table 5F - OT'!F114</f>
        <v>75462</v>
      </c>
      <c r="G114" s="80">
        <f>'Table 5B - IT'!G114+'Table 5C - ET'!G114+'Table 5D - VT'!G114+'Table 5E - PT'!G114+'Table 5F - OT'!G114</f>
        <v>143595</v>
      </c>
      <c r="H114" s="80">
        <f>'Table 5B - IT'!H114+'Table 5C - ET'!H114+'Table 5D - VT'!H114+'Table 5E - PT'!H114+'Table 5F - OT'!H114</f>
        <v>105815</v>
      </c>
      <c r="I114" s="80">
        <f>'Table 5B - IT'!I114+'Table 5C - ET'!I114+'Table 5D - VT'!I114+'Table 5E - PT'!I114+'Table 5F - OT'!I114</f>
        <v>101222</v>
      </c>
      <c r="J114" s="80">
        <f>'Table 5B - IT'!J114+'Table 5C - ET'!J114+'Table 5D - VT'!J114+'Table 5E - PT'!J114+'Table 5F - OT'!J114</f>
        <v>182608</v>
      </c>
      <c r="K114" s="80">
        <f>'Table 5B - IT'!K114+'Table 5C - ET'!K114+'Table 5D - VT'!K114+'Table 5E - PT'!K114+'Table 5F - OT'!K114</f>
        <v>143225</v>
      </c>
      <c r="L114" s="80">
        <f>'Table 5B - IT'!L114+'Table 5C - ET'!L114+'Table 5D - VT'!L114+'Table 5E - PT'!L114+'Table 5F - OT'!L114</f>
        <v>121241</v>
      </c>
      <c r="M114" s="80">
        <f>'Table 5B - IT'!M114+'Table 5C - ET'!M114+'Table 5D - VT'!M114+'Table 5E - PT'!M114+'Table 5F - OT'!M114</f>
        <v>141842</v>
      </c>
      <c r="N114" s="80">
        <f>'Table 5B - IT'!N114+'Table 5C - ET'!N114+'Table 5D - VT'!N114+'Table 5E - PT'!N114+'Table 5F - OT'!N114</f>
        <v>103316</v>
      </c>
      <c r="O114" s="81">
        <f>'Table 5B - IT'!O114+'Table 5C - ET'!O114+'Table 5D - VT'!O114+'Table 5E - PT'!O114+'Table 5F - OT'!O114</f>
        <v>118897</v>
      </c>
      <c r="P114" s="147"/>
    </row>
    <row r="115" spans="1:16" s="145" customFormat="1" ht="18" customHeight="1">
      <c r="A115" s="151"/>
      <c r="B115" s="156" t="s">
        <v>165</v>
      </c>
      <c r="C115" s="152">
        <f t="shared" si="23"/>
        <v>714867</v>
      </c>
      <c r="D115" s="80">
        <f>'Table 5B - IT'!D115+'Table 5C - ET'!D115+'Table 5D - VT'!D115+'Table 5E - PT'!D115+'Table 5F - OT'!D115</f>
        <v>88413</v>
      </c>
      <c r="E115" s="80">
        <f>'Table 5B - IT'!E115+'Table 5C - ET'!E115+'Table 5D - VT'!E115+'Table 5E - PT'!E115+'Table 5F - OT'!E115</f>
        <v>25940</v>
      </c>
      <c r="F115" s="80">
        <f>'Table 5B - IT'!F115+'Table 5C - ET'!F115+'Table 5D - VT'!F115+'Table 5E - PT'!F115+'Table 5F - OT'!F115</f>
        <v>35219</v>
      </c>
      <c r="G115" s="80">
        <f>'Table 5B - IT'!G115+'Table 5C - ET'!G115+'Table 5D - VT'!G115+'Table 5E - PT'!G115+'Table 5F - OT'!G115</f>
        <v>77162</v>
      </c>
      <c r="H115" s="80">
        <f>'Table 5B - IT'!H115+'Table 5C - ET'!H115+'Table 5D - VT'!H115+'Table 5E - PT'!H115+'Table 5F - OT'!H115</f>
        <v>68701</v>
      </c>
      <c r="I115" s="80">
        <f>'Table 5B - IT'!I115+'Table 5C - ET'!I115+'Table 5D - VT'!I115+'Table 5E - PT'!I115+'Table 5F - OT'!I115</f>
        <v>54138</v>
      </c>
      <c r="J115" s="80">
        <f>'Table 5B - IT'!J115+'Table 5C - ET'!J115+'Table 5D - VT'!J115+'Table 5E - PT'!J115+'Table 5F - OT'!J115</f>
        <v>63221</v>
      </c>
      <c r="K115" s="80">
        <f>'Table 5B - IT'!K115+'Table 5C - ET'!K115+'Table 5D - VT'!K115+'Table 5E - PT'!K115+'Table 5F - OT'!K115</f>
        <v>48727</v>
      </c>
      <c r="L115" s="80">
        <f>'Table 5B - IT'!L115+'Table 5C - ET'!L115+'Table 5D - VT'!L115+'Table 5E - PT'!L115+'Table 5F - OT'!L115</f>
        <v>44427</v>
      </c>
      <c r="M115" s="80">
        <f>'Table 5B - IT'!M115+'Table 5C - ET'!M115+'Table 5D - VT'!M115+'Table 5E - PT'!M115+'Table 5F - OT'!M115</f>
        <v>63874</v>
      </c>
      <c r="N115" s="80">
        <f>'Table 5B - IT'!N115+'Table 5C - ET'!N115+'Table 5D - VT'!N115+'Table 5E - PT'!N115+'Table 5F - OT'!N115</f>
        <v>54547</v>
      </c>
      <c r="O115" s="81">
        <f>'Table 5B - IT'!O115+'Table 5C - ET'!O115+'Table 5D - VT'!O115+'Table 5E - PT'!O115+'Table 5F - OT'!O115</f>
        <v>90498</v>
      </c>
      <c r="P115" s="147"/>
    </row>
    <row r="116" spans="1:16" s="145" customFormat="1" ht="6.95" customHeight="1">
      <c r="A116" s="151"/>
      <c r="B116" s="157"/>
      <c r="C116" s="260"/>
      <c r="D116" s="78"/>
      <c r="E116" s="78"/>
      <c r="F116" s="78"/>
      <c r="G116" s="78"/>
      <c r="H116" s="78"/>
      <c r="I116" s="78"/>
      <c r="J116" s="78"/>
      <c r="K116" s="78"/>
      <c r="L116" s="78"/>
      <c r="M116" s="78"/>
      <c r="N116" s="78"/>
      <c r="O116" s="79"/>
      <c r="P116" s="147"/>
    </row>
    <row r="117" spans="1:16" s="145" customFormat="1" ht="18" customHeight="1">
      <c r="A117" s="151"/>
      <c r="B117" s="155" t="s">
        <v>64</v>
      </c>
      <c r="C117" s="259">
        <f t="shared" ref="C117:C124" si="25">D117+E117+F117+G117+H117+I117+J117+K117+L117+M117+N117+O117</f>
        <v>23138050</v>
      </c>
      <c r="D117" s="82">
        <f>SUM(D118:D124)</f>
        <v>2513871</v>
      </c>
      <c r="E117" s="82">
        <f t="shared" ref="E117:O117" si="26">SUM(E118:E124)</f>
        <v>978670</v>
      </c>
      <c r="F117" s="82">
        <f t="shared" si="26"/>
        <v>1253112</v>
      </c>
      <c r="G117" s="82">
        <f t="shared" si="26"/>
        <v>2546490</v>
      </c>
      <c r="H117" s="82">
        <f t="shared" si="26"/>
        <v>1550819</v>
      </c>
      <c r="I117" s="82">
        <f t="shared" si="26"/>
        <v>1502678</v>
      </c>
      <c r="J117" s="82">
        <f t="shared" si="26"/>
        <v>2372965</v>
      </c>
      <c r="K117" s="82">
        <f t="shared" si="26"/>
        <v>1927220</v>
      </c>
      <c r="L117" s="82">
        <f t="shared" si="26"/>
        <v>1724009</v>
      </c>
      <c r="M117" s="82">
        <f t="shared" si="26"/>
        <v>2557031</v>
      </c>
      <c r="N117" s="82">
        <f t="shared" si="26"/>
        <v>1775085</v>
      </c>
      <c r="O117" s="85">
        <f t="shared" si="26"/>
        <v>2436100</v>
      </c>
      <c r="P117" s="147"/>
    </row>
    <row r="118" spans="1:16" s="145" customFormat="1" ht="18" customHeight="1">
      <c r="A118" s="151"/>
      <c r="B118" s="156" t="s">
        <v>166</v>
      </c>
      <c r="C118" s="152">
        <f t="shared" si="25"/>
        <v>1711736</v>
      </c>
      <c r="D118" s="80">
        <f>'Table 5B - IT'!D118+'Table 5C - ET'!D118+'Table 5D - VT'!D118+'Table 5E - PT'!D118+'Table 5F - OT'!D118</f>
        <v>183289</v>
      </c>
      <c r="E118" s="80">
        <f>'Table 5B - IT'!E118+'Table 5C - ET'!E118+'Table 5D - VT'!E118+'Table 5E - PT'!E118+'Table 5F - OT'!E118</f>
        <v>91167</v>
      </c>
      <c r="F118" s="80">
        <f>'Table 5B - IT'!F118+'Table 5C - ET'!F118+'Table 5D - VT'!F118+'Table 5E - PT'!F118+'Table 5F - OT'!F118</f>
        <v>87869</v>
      </c>
      <c r="G118" s="80">
        <f>'Table 5B - IT'!G118+'Table 5C - ET'!G118+'Table 5D - VT'!G118+'Table 5E - PT'!G118+'Table 5F - OT'!G118</f>
        <v>184308</v>
      </c>
      <c r="H118" s="80">
        <f>'Table 5B - IT'!H118+'Table 5C - ET'!H118+'Table 5D - VT'!H118+'Table 5E - PT'!H118+'Table 5F - OT'!H118</f>
        <v>134310</v>
      </c>
      <c r="I118" s="80">
        <f>'Table 5B - IT'!I118+'Table 5C - ET'!I118+'Table 5D - VT'!I118+'Table 5E - PT'!I118+'Table 5F - OT'!I118</f>
        <v>93296</v>
      </c>
      <c r="J118" s="80">
        <f>'Table 5B - IT'!J118+'Table 5C - ET'!J118+'Table 5D - VT'!J118+'Table 5E - PT'!J118+'Table 5F - OT'!J118</f>
        <v>177473</v>
      </c>
      <c r="K118" s="80">
        <f>'Table 5B - IT'!K118+'Table 5C - ET'!K118+'Table 5D - VT'!K118+'Table 5E - PT'!K118+'Table 5F - OT'!K118</f>
        <v>122068</v>
      </c>
      <c r="L118" s="80">
        <f>'Table 5B - IT'!L118+'Table 5C - ET'!L118+'Table 5D - VT'!L118+'Table 5E - PT'!L118+'Table 5F - OT'!L118</f>
        <v>147898</v>
      </c>
      <c r="M118" s="80">
        <f>'Table 5B - IT'!M118+'Table 5C - ET'!M118+'Table 5D - VT'!M118+'Table 5E - PT'!M118+'Table 5F - OT'!M118</f>
        <v>167218</v>
      </c>
      <c r="N118" s="80">
        <f>'Table 5B - IT'!N118+'Table 5C - ET'!N118+'Table 5D - VT'!N118+'Table 5E - PT'!N118+'Table 5F - OT'!N118</f>
        <v>150054</v>
      </c>
      <c r="O118" s="81">
        <f>'Table 5B - IT'!O118+'Table 5C - ET'!O118+'Table 5D - VT'!O118+'Table 5E - PT'!O118+'Table 5F - OT'!O118</f>
        <v>172786</v>
      </c>
      <c r="P118" s="147"/>
    </row>
    <row r="119" spans="1:16" s="145" customFormat="1" ht="18" customHeight="1">
      <c r="A119" s="151"/>
      <c r="B119" s="156" t="s">
        <v>167</v>
      </c>
      <c r="C119" s="152">
        <f t="shared" si="25"/>
        <v>5731744</v>
      </c>
      <c r="D119" s="80">
        <f>'Table 5B - IT'!D119+'Table 5C - ET'!D119+'Table 5D - VT'!D119+'Table 5E - PT'!D119+'Table 5F - OT'!D119</f>
        <v>753126</v>
      </c>
      <c r="E119" s="80">
        <f>'Table 5B - IT'!E119+'Table 5C - ET'!E119+'Table 5D - VT'!E119+'Table 5E - PT'!E119+'Table 5F - OT'!E119</f>
        <v>237534</v>
      </c>
      <c r="F119" s="80">
        <f>'Table 5B - IT'!F119+'Table 5C - ET'!F119+'Table 5D - VT'!F119+'Table 5E - PT'!F119+'Table 5F - OT'!F119</f>
        <v>368737</v>
      </c>
      <c r="G119" s="80">
        <f>'Table 5B - IT'!G119+'Table 5C - ET'!G119+'Table 5D - VT'!G119+'Table 5E - PT'!G119+'Table 5F - OT'!G119</f>
        <v>756624</v>
      </c>
      <c r="H119" s="80">
        <f>'Table 5B - IT'!H119+'Table 5C - ET'!H119+'Table 5D - VT'!H119+'Table 5E - PT'!H119+'Table 5F - OT'!H119</f>
        <v>384038</v>
      </c>
      <c r="I119" s="80">
        <f>'Table 5B - IT'!I119+'Table 5C - ET'!I119+'Table 5D - VT'!I119+'Table 5E - PT'!I119+'Table 5F - OT'!I119</f>
        <v>391202</v>
      </c>
      <c r="J119" s="80">
        <f>'Table 5B - IT'!J119+'Table 5C - ET'!J119+'Table 5D - VT'!J119+'Table 5E - PT'!J119+'Table 5F - OT'!J119</f>
        <v>551538</v>
      </c>
      <c r="K119" s="80">
        <f>'Table 5B - IT'!K119+'Table 5C - ET'!K119+'Table 5D - VT'!K119+'Table 5E - PT'!K119+'Table 5F - OT'!K119</f>
        <v>468900</v>
      </c>
      <c r="L119" s="80">
        <f>'Table 5B - IT'!L119+'Table 5C - ET'!L119+'Table 5D - VT'!L119+'Table 5E - PT'!L119+'Table 5F - OT'!L119</f>
        <v>453414</v>
      </c>
      <c r="M119" s="80">
        <f>'Table 5B - IT'!M119+'Table 5C - ET'!M119+'Table 5D - VT'!M119+'Table 5E - PT'!M119+'Table 5F - OT'!M119</f>
        <v>574468</v>
      </c>
      <c r="N119" s="80">
        <f>'Table 5B - IT'!N119+'Table 5C - ET'!N119+'Table 5D - VT'!N119+'Table 5E - PT'!N119+'Table 5F - OT'!N119</f>
        <v>414285</v>
      </c>
      <c r="O119" s="81">
        <f>'Table 5B - IT'!O119+'Table 5C - ET'!O119+'Table 5D - VT'!O119+'Table 5E - PT'!O119+'Table 5F - OT'!O119</f>
        <v>377878</v>
      </c>
      <c r="P119" s="147"/>
    </row>
    <row r="120" spans="1:16" s="145" customFormat="1" ht="18" customHeight="1">
      <c r="A120" s="151"/>
      <c r="B120" s="156" t="s">
        <v>168</v>
      </c>
      <c r="C120" s="152">
        <f t="shared" si="25"/>
        <v>1726296</v>
      </c>
      <c r="D120" s="80">
        <f>'Table 5B - IT'!D120+'Table 5C - ET'!D120+'Table 5D - VT'!D120+'Table 5E - PT'!D120+'Table 5F - OT'!D120</f>
        <v>176368</v>
      </c>
      <c r="E120" s="80">
        <f>'Table 5B - IT'!E120+'Table 5C - ET'!E120+'Table 5D - VT'!E120+'Table 5E - PT'!E120+'Table 5F - OT'!E120</f>
        <v>63163</v>
      </c>
      <c r="F120" s="80">
        <f>'Table 5B - IT'!F120+'Table 5C - ET'!F120+'Table 5D - VT'!F120+'Table 5E - PT'!F120+'Table 5F - OT'!F120</f>
        <v>102224</v>
      </c>
      <c r="G120" s="80">
        <f>'Table 5B - IT'!G120+'Table 5C - ET'!G120+'Table 5D - VT'!G120+'Table 5E - PT'!G120+'Table 5F - OT'!G120</f>
        <v>208640</v>
      </c>
      <c r="H120" s="80">
        <f>'Table 5B - IT'!H120+'Table 5C - ET'!H120+'Table 5D - VT'!H120+'Table 5E - PT'!H120+'Table 5F - OT'!H120</f>
        <v>113519</v>
      </c>
      <c r="I120" s="80">
        <f>'Table 5B - IT'!I120+'Table 5C - ET'!I120+'Table 5D - VT'!I120+'Table 5E - PT'!I120+'Table 5F - OT'!I120</f>
        <v>138988</v>
      </c>
      <c r="J120" s="80">
        <f>'Table 5B - IT'!J120+'Table 5C - ET'!J120+'Table 5D - VT'!J120+'Table 5E - PT'!J120+'Table 5F - OT'!J120</f>
        <v>215772</v>
      </c>
      <c r="K120" s="80">
        <f>'Table 5B - IT'!K120+'Table 5C - ET'!K120+'Table 5D - VT'!K120+'Table 5E - PT'!K120+'Table 5F - OT'!K120</f>
        <v>127317</v>
      </c>
      <c r="L120" s="80">
        <f>'Table 5B - IT'!L120+'Table 5C - ET'!L120+'Table 5D - VT'!L120+'Table 5E - PT'!L120+'Table 5F - OT'!L120</f>
        <v>134443</v>
      </c>
      <c r="M120" s="80">
        <f>'Table 5B - IT'!M120+'Table 5C - ET'!M120+'Table 5D - VT'!M120+'Table 5E - PT'!M120+'Table 5F - OT'!M120</f>
        <v>170191</v>
      </c>
      <c r="N120" s="80">
        <f>'Table 5B - IT'!N120+'Table 5C - ET'!N120+'Table 5D - VT'!N120+'Table 5E - PT'!N120+'Table 5F - OT'!N120</f>
        <v>133783</v>
      </c>
      <c r="O120" s="81">
        <f>'Table 5B - IT'!O120+'Table 5C - ET'!O120+'Table 5D - VT'!O120+'Table 5E - PT'!O120+'Table 5F - OT'!O120</f>
        <v>141888</v>
      </c>
      <c r="P120" s="147"/>
    </row>
    <row r="121" spans="1:16" s="145" customFormat="1" ht="18" customHeight="1">
      <c r="A121" s="149"/>
      <c r="B121" s="156" t="s">
        <v>169</v>
      </c>
      <c r="C121" s="152">
        <f t="shared" si="25"/>
        <v>8549703</v>
      </c>
      <c r="D121" s="80">
        <f>'Table 5B - IT'!D121+'Table 5C - ET'!D121+'Table 5D - VT'!D121+'Table 5E - PT'!D121+'Table 5F - OT'!D121</f>
        <v>780139</v>
      </c>
      <c r="E121" s="80">
        <f>'Table 5B - IT'!E121+'Table 5C - ET'!E121+'Table 5D - VT'!E121+'Table 5E - PT'!E121+'Table 5F - OT'!E121</f>
        <v>368320</v>
      </c>
      <c r="F121" s="80">
        <f>'Table 5B - IT'!F121+'Table 5C - ET'!F121+'Table 5D - VT'!F121+'Table 5E - PT'!F121+'Table 5F - OT'!F121</f>
        <v>365198</v>
      </c>
      <c r="G121" s="80">
        <f>'Table 5B - IT'!G121+'Table 5C - ET'!G121+'Table 5D - VT'!G121+'Table 5E - PT'!G121+'Table 5F - OT'!G121</f>
        <v>837504</v>
      </c>
      <c r="H121" s="80">
        <f>'Table 5B - IT'!H121+'Table 5C - ET'!H121+'Table 5D - VT'!H121+'Table 5E - PT'!H121+'Table 5F - OT'!H121</f>
        <v>536567</v>
      </c>
      <c r="I121" s="80">
        <f>'Table 5B - IT'!I121+'Table 5C - ET'!I121+'Table 5D - VT'!I121+'Table 5E - PT'!I121+'Table 5F - OT'!I121</f>
        <v>529968</v>
      </c>
      <c r="J121" s="80">
        <f>'Table 5B - IT'!J121+'Table 5C - ET'!J121+'Table 5D - VT'!J121+'Table 5E - PT'!J121+'Table 5F - OT'!J121</f>
        <v>839754</v>
      </c>
      <c r="K121" s="80">
        <f>'Table 5B - IT'!K121+'Table 5C - ET'!K121+'Table 5D - VT'!K121+'Table 5E - PT'!K121+'Table 5F - OT'!K121</f>
        <v>833019</v>
      </c>
      <c r="L121" s="80">
        <f>'Table 5B - IT'!L121+'Table 5C - ET'!L121+'Table 5D - VT'!L121+'Table 5E - PT'!L121+'Table 5F - OT'!L121</f>
        <v>575756</v>
      </c>
      <c r="M121" s="80">
        <f>'Table 5B - IT'!M121+'Table 5C - ET'!M121+'Table 5D - VT'!M121+'Table 5E - PT'!M121+'Table 5F - OT'!M121</f>
        <v>1035219</v>
      </c>
      <c r="N121" s="80">
        <f>'Table 5B - IT'!N121+'Table 5C - ET'!N121+'Table 5D - VT'!N121+'Table 5E - PT'!N121+'Table 5F - OT'!N121</f>
        <v>700511</v>
      </c>
      <c r="O121" s="81">
        <f>'Table 5B - IT'!O121+'Table 5C - ET'!O121+'Table 5D - VT'!O121+'Table 5E - PT'!O121+'Table 5F - OT'!O121</f>
        <v>1147748</v>
      </c>
      <c r="P121" s="147"/>
    </row>
    <row r="122" spans="1:16" s="145" customFormat="1" ht="18" customHeight="1">
      <c r="A122" s="154"/>
      <c r="B122" s="156" t="s">
        <v>170</v>
      </c>
      <c r="C122" s="152">
        <f t="shared" si="25"/>
        <v>2554837</v>
      </c>
      <c r="D122" s="80">
        <f>'Table 5B - IT'!D122+'Table 5C - ET'!D122+'Table 5D - VT'!D122+'Table 5E - PT'!D122+'Table 5F - OT'!D122</f>
        <v>215039</v>
      </c>
      <c r="E122" s="80">
        <f>'Table 5B - IT'!E122+'Table 5C - ET'!E122+'Table 5D - VT'!E122+'Table 5E - PT'!E122+'Table 5F - OT'!E122</f>
        <v>96397</v>
      </c>
      <c r="F122" s="80">
        <f>'Table 5B - IT'!F122+'Table 5C - ET'!F122+'Table 5D - VT'!F122+'Table 5E - PT'!F122+'Table 5F - OT'!F122</f>
        <v>136559</v>
      </c>
      <c r="G122" s="80">
        <f>'Table 5B - IT'!G122+'Table 5C - ET'!G122+'Table 5D - VT'!G122+'Table 5E - PT'!G122+'Table 5F - OT'!G122</f>
        <v>250744</v>
      </c>
      <c r="H122" s="80">
        <f>'Table 5B - IT'!H122+'Table 5C - ET'!H122+'Table 5D - VT'!H122+'Table 5E - PT'!H122+'Table 5F - OT'!H122</f>
        <v>202386</v>
      </c>
      <c r="I122" s="80">
        <f>'Table 5B - IT'!I122+'Table 5C - ET'!I122+'Table 5D - VT'!I122+'Table 5E - PT'!I122+'Table 5F - OT'!I122</f>
        <v>168935</v>
      </c>
      <c r="J122" s="80">
        <f>'Table 5B - IT'!J122+'Table 5C - ET'!J122+'Table 5D - VT'!J122+'Table 5E - PT'!J122+'Table 5F - OT'!J122</f>
        <v>260132</v>
      </c>
      <c r="K122" s="80">
        <f>'Table 5B - IT'!K122+'Table 5C - ET'!K122+'Table 5D - VT'!K122+'Table 5E - PT'!K122+'Table 5F - OT'!K122</f>
        <v>180686</v>
      </c>
      <c r="L122" s="80">
        <f>'Table 5B - IT'!L122+'Table 5C - ET'!L122+'Table 5D - VT'!L122+'Table 5E - PT'!L122+'Table 5F - OT'!L122</f>
        <v>221314</v>
      </c>
      <c r="M122" s="80">
        <f>'Table 5B - IT'!M122+'Table 5C - ET'!M122+'Table 5D - VT'!M122+'Table 5E - PT'!M122+'Table 5F - OT'!M122</f>
        <v>315139</v>
      </c>
      <c r="N122" s="80">
        <f>'Table 5B - IT'!N122+'Table 5C - ET'!N122+'Table 5D - VT'!N122+'Table 5E - PT'!N122+'Table 5F - OT'!N122</f>
        <v>175131</v>
      </c>
      <c r="O122" s="81">
        <f>'Table 5B - IT'!O122+'Table 5C - ET'!O122+'Table 5D - VT'!O122+'Table 5E - PT'!O122+'Table 5F - OT'!O122</f>
        <v>332375</v>
      </c>
      <c r="P122" s="147"/>
    </row>
    <row r="123" spans="1:16" s="145" customFormat="1" ht="18" customHeight="1">
      <c r="A123" s="151"/>
      <c r="B123" s="156" t="s">
        <v>171</v>
      </c>
      <c r="C123" s="152">
        <f t="shared" si="25"/>
        <v>1143409</v>
      </c>
      <c r="D123" s="80">
        <f>'Table 5B - IT'!D123+'Table 5C - ET'!D123+'Table 5D - VT'!D123+'Table 5E - PT'!D123+'Table 5F - OT'!D123</f>
        <v>125121</v>
      </c>
      <c r="E123" s="80">
        <f>'Table 5B - IT'!E123+'Table 5C - ET'!E123+'Table 5D - VT'!E123+'Table 5E - PT'!E123+'Table 5F - OT'!E123</f>
        <v>43913</v>
      </c>
      <c r="F123" s="80">
        <f>'Table 5B - IT'!F123+'Table 5C - ET'!F123+'Table 5D - VT'!F123+'Table 5E - PT'!F123+'Table 5F - OT'!F123</f>
        <v>79589</v>
      </c>
      <c r="G123" s="80">
        <f>'Table 5B - IT'!G123+'Table 5C - ET'!G123+'Table 5D - VT'!G123+'Table 5E - PT'!G123+'Table 5F - OT'!G123</f>
        <v>136826</v>
      </c>
      <c r="H123" s="80">
        <f>'Table 5B - IT'!H123+'Table 5C - ET'!H123+'Table 5D - VT'!H123+'Table 5E - PT'!H123+'Table 5F - OT'!H123</f>
        <v>82596</v>
      </c>
      <c r="I123" s="80">
        <f>'Table 5B - IT'!I123+'Table 5C - ET'!I123+'Table 5D - VT'!I123+'Table 5E - PT'!I123+'Table 5F - OT'!I123</f>
        <v>65944</v>
      </c>
      <c r="J123" s="80">
        <f>'Table 5B - IT'!J123+'Table 5C - ET'!J123+'Table 5D - VT'!J123+'Table 5E - PT'!J123+'Table 5F - OT'!J123</f>
        <v>132913</v>
      </c>
      <c r="K123" s="80">
        <f>'Table 5B - IT'!K123+'Table 5C - ET'!K123+'Table 5D - VT'!K123+'Table 5E - PT'!K123+'Table 5F - OT'!K123</f>
        <v>91984</v>
      </c>
      <c r="L123" s="80">
        <f>'Table 5B - IT'!L123+'Table 5C - ET'!L123+'Table 5D - VT'!L123+'Table 5E - PT'!L123+'Table 5F - OT'!L123</f>
        <v>85643</v>
      </c>
      <c r="M123" s="80">
        <f>'Table 5B - IT'!M123+'Table 5C - ET'!M123+'Table 5D - VT'!M123+'Table 5E - PT'!M123+'Table 5F - OT'!M123</f>
        <v>125507</v>
      </c>
      <c r="N123" s="80">
        <f>'Table 5B - IT'!N123+'Table 5C - ET'!N123+'Table 5D - VT'!N123+'Table 5E - PT'!N123+'Table 5F - OT'!N123</f>
        <v>79331</v>
      </c>
      <c r="O123" s="81">
        <f>'Table 5B - IT'!O123+'Table 5C - ET'!O123+'Table 5D - VT'!O123+'Table 5E - PT'!O123+'Table 5F - OT'!O123</f>
        <v>94042</v>
      </c>
      <c r="P123" s="147"/>
    </row>
    <row r="124" spans="1:16" s="145" customFormat="1" ht="18" customHeight="1">
      <c r="A124" s="151"/>
      <c r="B124" s="156" t="s">
        <v>172</v>
      </c>
      <c r="C124" s="152">
        <f t="shared" si="25"/>
        <v>1720325</v>
      </c>
      <c r="D124" s="80">
        <f>'Table 5B - IT'!D124+'Table 5C - ET'!D124+'Table 5D - VT'!D124+'Table 5E - PT'!D124+'Table 5F - OT'!D124</f>
        <v>280789</v>
      </c>
      <c r="E124" s="80">
        <f>'Table 5B - IT'!E124+'Table 5C - ET'!E124+'Table 5D - VT'!E124+'Table 5E - PT'!E124+'Table 5F - OT'!E124</f>
        <v>78176</v>
      </c>
      <c r="F124" s="80">
        <f>'Table 5B - IT'!F124+'Table 5C - ET'!F124+'Table 5D - VT'!F124+'Table 5E - PT'!F124+'Table 5F - OT'!F124</f>
        <v>112936</v>
      </c>
      <c r="G124" s="80">
        <f>'Table 5B - IT'!G124+'Table 5C - ET'!G124+'Table 5D - VT'!G124+'Table 5E - PT'!G124+'Table 5F - OT'!G124</f>
        <v>171844</v>
      </c>
      <c r="H124" s="80">
        <f>'Table 5B - IT'!H124+'Table 5C - ET'!H124+'Table 5D - VT'!H124+'Table 5E - PT'!H124+'Table 5F - OT'!H124</f>
        <v>97403</v>
      </c>
      <c r="I124" s="80">
        <f>'Table 5B - IT'!I124+'Table 5C - ET'!I124+'Table 5D - VT'!I124+'Table 5E - PT'!I124+'Table 5F - OT'!I124</f>
        <v>114345</v>
      </c>
      <c r="J124" s="80">
        <f>'Table 5B - IT'!J124+'Table 5C - ET'!J124+'Table 5D - VT'!J124+'Table 5E - PT'!J124+'Table 5F - OT'!J124</f>
        <v>195383</v>
      </c>
      <c r="K124" s="80">
        <f>'Table 5B - IT'!K124+'Table 5C - ET'!K124+'Table 5D - VT'!K124+'Table 5E - PT'!K124+'Table 5F - OT'!K124</f>
        <v>103246</v>
      </c>
      <c r="L124" s="80">
        <f>'Table 5B - IT'!L124+'Table 5C - ET'!L124+'Table 5D - VT'!L124+'Table 5E - PT'!L124+'Table 5F - OT'!L124</f>
        <v>105541</v>
      </c>
      <c r="M124" s="80">
        <f>'Table 5B - IT'!M124+'Table 5C - ET'!M124+'Table 5D - VT'!M124+'Table 5E - PT'!M124+'Table 5F - OT'!M124</f>
        <v>169289</v>
      </c>
      <c r="N124" s="80">
        <f>'Table 5B - IT'!N124+'Table 5C - ET'!N124+'Table 5D - VT'!N124+'Table 5E - PT'!N124+'Table 5F - OT'!N124</f>
        <v>121990</v>
      </c>
      <c r="O124" s="81">
        <f>'Table 5B - IT'!O124+'Table 5C - ET'!O124+'Table 5D - VT'!O124+'Table 5E - PT'!O124+'Table 5F - OT'!O124</f>
        <v>169383</v>
      </c>
      <c r="P124" s="147"/>
    </row>
    <row r="125" spans="1:16" s="145" customFormat="1" ht="6.95" customHeight="1">
      <c r="A125" s="151"/>
      <c r="B125" s="157"/>
      <c r="C125" s="260"/>
      <c r="D125" s="78"/>
      <c r="E125" s="78"/>
      <c r="F125" s="78"/>
      <c r="G125" s="78"/>
      <c r="H125" s="78"/>
      <c r="I125" s="78"/>
      <c r="J125" s="78"/>
      <c r="K125" s="78"/>
      <c r="L125" s="78"/>
      <c r="M125" s="78"/>
      <c r="N125" s="78"/>
      <c r="O125" s="79"/>
      <c r="P125" s="147"/>
    </row>
    <row r="126" spans="1:16" s="145" customFormat="1" ht="18" customHeight="1">
      <c r="A126" s="151"/>
      <c r="B126" s="155" t="s">
        <v>65</v>
      </c>
      <c r="C126" s="259">
        <f t="shared" ref="C126:C131" si="27">D126+E126+F126+G126+H126+I126+J126+K126+L126+M126+N126+O126</f>
        <v>20873082</v>
      </c>
      <c r="D126" s="82">
        <f>SUM(D127:D131)</f>
        <v>2026185</v>
      </c>
      <c r="E126" s="82">
        <f t="shared" ref="E126:O126" si="28">SUM(E127:E131)</f>
        <v>927914</v>
      </c>
      <c r="F126" s="82">
        <f t="shared" si="28"/>
        <v>1193369</v>
      </c>
      <c r="G126" s="82">
        <f t="shared" si="28"/>
        <v>2544447</v>
      </c>
      <c r="H126" s="82">
        <f t="shared" si="28"/>
        <v>1584900</v>
      </c>
      <c r="I126" s="82">
        <f t="shared" si="28"/>
        <v>1499302</v>
      </c>
      <c r="J126" s="82">
        <f t="shared" si="28"/>
        <v>2300730</v>
      </c>
      <c r="K126" s="82">
        <f t="shared" si="28"/>
        <v>1606592</v>
      </c>
      <c r="L126" s="82">
        <f t="shared" si="28"/>
        <v>1535735</v>
      </c>
      <c r="M126" s="82">
        <f t="shared" si="28"/>
        <v>2323729</v>
      </c>
      <c r="N126" s="82">
        <f t="shared" si="28"/>
        <v>1508308</v>
      </c>
      <c r="O126" s="85">
        <f t="shared" si="28"/>
        <v>1821871</v>
      </c>
      <c r="P126" s="147"/>
    </row>
    <row r="127" spans="1:16" s="145" customFormat="1" ht="18" customHeight="1">
      <c r="A127" s="151"/>
      <c r="B127" s="156" t="s">
        <v>173</v>
      </c>
      <c r="C127" s="152">
        <f t="shared" si="27"/>
        <v>3042204</v>
      </c>
      <c r="D127" s="80">
        <f>'Table 5B - IT'!D127+'Table 5C - ET'!D127+'Table 5D - VT'!D127+'Table 5E - PT'!D127+'Table 5F - OT'!D127</f>
        <v>327199</v>
      </c>
      <c r="E127" s="80">
        <f>'Table 5B - IT'!E127+'Table 5C - ET'!E127+'Table 5D - VT'!E127+'Table 5E - PT'!E127+'Table 5F - OT'!E127</f>
        <v>125671</v>
      </c>
      <c r="F127" s="80">
        <f>'Table 5B - IT'!F127+'Table 5C - ET'!F127+'Table 5D - VT'!F127+'Table 5E - PT'!F127+'Table 5F - OT'!F127</f>
        <v>137493</v>
      </c>
      <c r="G127" s="80">
        <f>'Table 5B - IT'!G127+'Table 5C - ET'!G127+'Table 5D - VT'!G127+'Table 5E - PT'!G127+'Table 5F - OT'!G127</f>
        <v>359129</v>
      </c>
      <c r="H127" s="80">
        <f>'Table 5B - IT'!H127+'Table 5C - ET'!H127+'Table 5D - VT'!H127+'Table 5E - PT'!H127+'Table 5F - OT'!H127</f>
        <v>231201</v>
      </c>
      <c r="I127" s="80">
        <f>'Table 5B - IT'!I127+'Table 5C - ET'!I127+'Table 5D - VT'!I127+'Table 5E - PT'!I127+'Table 5F - OT'!I127</f>
        <v>208607</v>
      </c>
      <c r="J127" s="80">
        <f>'Table 5B - IT'!J127+'Table 5C - ET'!J127+'Table 5D - VT'!J127+'Table 5E - PT'!J127+'Table 5F - OT'!J127</f>
        <v>338540</v>
      </c>
      <c r="K127" s="80">
        <f>'Table 5B - IT'!K127+'Table 5C - ET'!K127+'Table 5D - VT'!K127+'Table 5E - PT'!K127+'Table 5F - OT'!K127</f>
        <v>243194</v>
      </c>
      <c r="L127" s="80">
        <f>'Table 5B - IT'!L127+'Table 5C - ET'!L127+'Table 5D - VT'!L127+'Table 5E - PT'!L127+'Table 5F - OT'!L127</f>
        <v>238910</v>
      </c>
      <c r="M127" s="80">
        <f>'Table 5B - IT'!M127+'Table 5C - ET'!M127+'Table 5D - VT'!M127+'Table 5E - PT'!M127+'Table 5F - OT'!M127</f>
        <v>341911</v>
      </c>
      <c r="N127" s="80">
        <f>'Table 5B - IT'!N127+'Table 5C - ET'!N127+'Table 5D - VT'!N127+'Table 5E - PT'!N127+'Table 5F - OT'!N127</f>
        <v>205455</v>
      </c>
      <c r="O127" s="81">
        <f>'Table 5B - IT'!O127+'Table 5C - ET'!O127+'Table 5D - VT'!O127+'Table 5E - PT'!O127+'Table 5F - OT'!O127</f>
        <v>284894</v>
      </c>
      <c r="P127" s="147"/>
    </row>
    <row r="128" spans="1:16" s="145" customFormat="1" ht="18" customHeight="1">
      <c r="A128" s="149"/>
      <c r="B128" s="156" t="s">
        <v>174</v>
      </c>
      <c r="C128" s="152">
        <f t="shared" si="27"/>
        <v>2173160</v>
      </c>
      <c r="D128" s="80">
        <f>'Table 5B - IT'!D128+'Table 5C - ET'!D128+'Table 5D - VT'!D128+'Table 5E - PT'!D128+'Table 5F - OT'!D128</f>
        <v>247274</v>
      </c>
      <c r="E128" s="80">
        <f>'Table 5B - IT'!E128+'Table 5C - ET'!E128+'Table 5D - VT'!E128+'Table 5E - PT'!E128+'Table 5F - OT'!E128</f>
        <v>99024</v>
      </c>
      <c r="F128" s="80">
        <f>'Table 5B - IT'!F128+'Table 5C - ET'!F128+'Table 5D - VT'!F128+'Table 5E - PT'!F128+'Table 5F - OT'!F128</f>
        <v>116331</v>
      </c>
      <c r="G128" s="80">
        <f>'Table 5B - IT'!G128+'Table 5C - ET'!G128+'Table 5D - VT'!G128+'Table 5E - PT'!G128+'Table 5F - OT'!G128</f>
        <v>266784</v>
      </c>
      <c r="H128" s="80">
        <f>'Table 5B - IT'!H128+'Table 5C - ET'!H128+'Table 5D - VT'!H128+'Table 5E - PT'!H128+'Table 5F - OT'!H128</f>
        <v>163116</v>
      </c>
      <c r="I128" s="80">
        <f>'Table 5B - IT'!I128+'Table 5C - ET'!I128+'Table 5D - VT'!I128+'Table 5E - PT'!I128+'Table 5F - OT'!I128</f>
        <v>157458</v>
      </c>
      <c r="J128" s="80">
        <f>'Table 5B - IT'!J128+'Table 5C - ET'!J128+'Table 5D - VT'!J128+'Table 5E - PT'!J128+'Table 5F - OT'!J128</f>
        <v>234352</v>
      </c>
      <c r="K128" s="80">
        <f>'Table 5B - IT'!K128+'Table 5C - ET'!K128+'Table 5D - VT'!K128+'Table 5E - PT'!K128+'Table 5F - OT'!K128</f>
        <v>142809</v>
      </c>
      <c r="L128" s="80">
        <f>'Table 5B - IT'!L128+'Table 5C - ET'!L128+'Table 5D - VT'!L128+'Table 5E - PT'!L128+'Table 5F - OT'!L128</f>
        <v>192811</v>
      </c>
      <c r="M128" s="80">
        <f>'Table 5B - IT'!M128+'Table 5C - ET'!M128+'Table 5D - VT'!M128+'Table 5E - PT'!M128+'Table 5F - OT'!M128</f>
        <v>210398</v>
      </c>
      <c r="N128" s="80">
        <f>'Table 5B - IT'!N128+'Table 5C - ET'!N128+'Table 5D - VT'!N128+'Table 5E - PT'!N128+'Table 5F - OT'!N128</f>
        <v>150197</v>
      </c>
      <c r="O128" s="81">
        <f>'Table 5B - IT'!O128+'Table 5C - ET'!O128+'Table 5D - VT'!O128+'Table 5E - PT'!O128+'Table 5F - OT'!O128</f>
        <v>192606</v>
      </c>
      <c r="P128" s="147"/>
    </row>
    <row r="129" spans="1:16" s="145" customFormat="1" ht="18" customHeight="1">
      <c r="A129" s="154"/>
      <c r="B129" s="156" t="s">
        <v>175</v>
      </c>
      <c r="C129" s="152">
        <f t="shared" si="27"/>
        <v>1432472</v>
      </c>
      <c r="D129" s="80">
        <f>'Table 5B - IT'!D129+'Table 5C - ET'!D129+'Table 5D - VT'!D129+'Table 5E - PT'!D129+'Table 5F - OT'!D129</f>
        <v>126405</v>
      </c>
      <c r="E129" s="80">
        <f>'Table 5B - IT'!E129+'Table 5C - ET'!E129+'Table 5D - VT'!E129+'Table 5E - PT'!E129+'Table 5F - OT'!E129</f>
        <v>64983</v>
      </c>
      <c r="F129" s="80">
        <f>'Table 5B - IT'!F129+'Table 5C - ET'!F129+'Table 5D - VT'!F129+'Table 5E - PT'!F129+'Table 5F - OT'!F129</f>
        <v>100095</v>
      </c>
      <c r="G129" s="80">
        <f>'Table 5B - IT'!G129+'Table 5C - ET'!G129+'Table 5D - VT'!G129+'Table 5E - PT'!G129+'Table 5F - OT'!G129</f>
        <v>163044</v>
      </c>
      <c r="H129" s="80">
        <f>'Table 5B - IT'!H129+'Table 5C - ET'!H129+'Table 5D - VT'!H129+'Table 5E - PT'!H129+'Table 5F - OT'!H129</f>
        <v>92508</v>
      </c>
      <c r="I129" s="80">
        <f>'Table 5B - IT'!I129+'Table 5C - ET'!I129+'Table 5D - VT'!I129+'Table 5E - PT'!I129+'Table 5F - OT'!I129</f>
        <v>115374</v>
      </c>
      <c r="J129" s="80">
        <f>'Table 5B - IT'!J129+'Table 5C - ET'!J129+'Table 5D - VT'!J129+'Table 5E - PT'!J129+'Table 5F - OT'!J129</f>
        <v>131988</v>
      </c>
      <c r="K129" s="80">
        <f>'Table 5B - IT'!K129+'Table 5C - ET'!K129+'Table 5D - VT'!K129+'Table 5E - PT'!K129+'Table 5F - OT'!K129</f>
        <v>101994</v>
      </c>
      <c r="L129" s="80">
        <f>'Table 5B - IT'!L129+'Table 5C - ET'!L129+'Table 5D - VT'!L129+'Table 5E - PT'!L129+'Table 5F - OT'!L129</f>
        <v>123079</v>
      </c>
      <c r="M129" s="80">
        <f>'Table 5B - IT'!M129+'Table 5C - ET'!M129+'Table 5D - VT'!M129+'Table 5E - PT'!M129+'Table 5F - OT'!M129</f>
        <v>158454</v>
      </c>
      <c r="N129" s="80">
        <f>'Table 5B - IT'!N129+'Table 5C - ET'!N129+'Table 5D - VT'!N129+'Table 5E - PT'!N129+'Table 5F - OT'!N129</f>
        <v>140149</v>
      </c>
      <c r="O129" s="81">
        <f>'Table 5B - IT'!O129+'Table 5C - ET'!O129+'Table 5D - VT'!O129+'Table 5E - PT'!O129+'Table 5F - OT'!O129</f>
        <v>114399</v>
      </c>
      <c r="P129" s="147"/>
    </row>
    <row r="130" spans="1:16" s="145" customFormat="1" ht="18" customHeight="1">
      <c r="A130" s="151"/>
      <c r="B130" s="156" t="s">
        <v>176</v>
      </c>
      <c r="C130" s="152">
        <f t="shared" si="27"/>
        <v>11890085</v>
      </c>
      <c r="D130" s="80">
        <f>'Table 5B - IT'!D130+'Table 5C - ET'!D130+'Table 5D - VT'!D130+'Table 5E - PT'!D130+'Table 5F - OT'!D130</f>
        <v>1106809</v>
      </c>
      <c r="E130" s="80">
        <f>'Table 5B - IT'!E130+'Table 5C - ET'!E130+'Table 5D - VT'!E130+'Table 5E - PT'!E130+'Table 5F - OT'!E130</f>
        <v>525631</v>
      </c>
      <c r="F130" s="80">
        <f>'Table 5B - IT'!F130+'Table 5C - ET'!F130+'Table 5D - VT'!F130+'Table 5E - PT'!F130+'Table 5F - OT'!F130</f>
        <v>693360</v>
      </c>
      <c r="G130" s="80">
        <f>'Table 5B - IT'!G130+'Table 5C - ET'!G130+'Table 5D - VT'!G130+'Table 5E - PT'!G130+'Table 5F - OT'!G130</f>
        <v>1467693</v>
      </c>
      <c r="H130" s="80">
        <f>'Table 5B - IT'!H130+'Table 5C - ET'!H130+'Table 5D - VT'!H130+'Table 5E - PT'!H130+'Table 5F - OT'!H130</f>
        <v>939506</v>
      </c>
      <c r="I130" s="80">
        <f>'Table 5B - IT'!I130+'Table 5C - ET'!I130+'Table 5D - VT'!I130+'Table 5E - PT'!I130+'Table 5F - OT'!I130</f>
        <v>800195</v>
      </c>
      <c r="J130" s="80">
        <f>'Table 5B - IT'!J130+'Table 5C - ET'!J130+'Table 5D - VT'!J130+'Table 5E - PT'!J130+'Table 5F - OT'!J130</f>
        <v>1338034</v>
      </c>
      <c r="K130" s="80">
        <f>'Table 5B - IT'!K130+'Table 5C - ET'!K130+'Table 5D - VT'!K130+'Table 5E - PT'!K130+'Table 5F - OT'!K130</f>
        <v>936441</v>
      </c>
      <c r="L130" s="80">
        <f>'Table 5B - IT'!L130+'Table 5C - ET'!L130+'Table 5D - VT'!L130+'Table 5E - PT'!L130+'Table 5F - OT'!L130</f>
        <v>815888</v>
      </c>
      <c r="M130" s="80">
        <f>'Table 5B - IT'!M130+'Table 5C - ET'!M130+'Table 5D - VT'!M130+'Table 5E - PT'!M130+'Table 5F - OT'!M130</f>
        <v>1374144</v>
      </c>
      <c r="N130" s="80">
        <f>'Table 5B - IT'!N130+'Table 5C - ET'!N130+'Table 5D - VT'!N130+'Table 5E - PT'!N130+'Table 5F - OT'!N130</f>
        <v>875433</v>
      </c>
      <c r="O130" s="81">
        <f>'Table 5B - IT'!O130+'Table 5C - ET'!O130+'Table 5D - VT'!O130+'Table 5E - PT'!O130+'Table 5F - OT'!O130</f>
        <v>1016951</v>
      </c>
      <c r="P130" s="147"/>
    </row>
    <row r="131" spans="1:16" s="145" customFormat="1" ht="18" customHeight="1">
      <c r="A131" s="151"/>
      <c r="B131" s="156" t="s">
        <v>177</v>
      </c>
      <c r="C131" s="152">
        <f t="shared" si="27"/>
        <v>2335161</v>
      </c>
      <c r="D131" s="80">
        <f>'Table 5B - IT'!D131+'Table 5C - ET'!D131+'Table 5D - VT'!D131+'Table 5E - PT'!D131+'Table 5F - OT'!D131</f>
        <v>218498</v>
      </c>
      <c r="E131" s="80">
        <f>'Table 5B - IT'!E131+'Table 5C - ET'!E131+'Table 5D - VT'!E131+'Table 5E - PT'!E131+'Table 5F - OT'!E131</f>
        <v>112605</v>
      </c>
      <c r="F131" s="80">
        <f>'Table 5B - IT'!F131+'Table 5C - ET'!F131+'Table 5D - VT'!F131+'Table 5E - PT'!F131+'Table 5F - OT'!F131</f>
        <v>146090</v>
      </c>
      <c r="G131" s="80">
        <f>'Table 5B - IT'!G131+'Table 5C - ET'!G131+'Table 5D - VT'!G131+'Table 5E - PT'!G131+'Table 5F - OT'!G131</f>
        <v>287797</v>
      </c>
      <c r="H131" s="80">
        <f>'Table 5B - IT'!H131+'Table 5C - ET'!H131+'Table 5D - VT'!H131+'Table 5E - PT'!H131+'Table 5F - OT'!H131</f>
        <v>158569</v>
      </c>
      <c r="I131" s="80">
        <f>'Table 5B - IT'!I131+'Table 5C - ET'!I131+'Table 5D - VT'!I131+'Table 5E - PT'!I131+'Table 5F - OT'!I131</f>
        <v>217668</v>
      </c>
      <c r="J131" s="80">
        <f>'Table 5B - IT'!J131+'Table 5C - ET'!J131+'Table 5D - VT'!J131+'Table 5E - PT'!J131+'Table 5F - OT'!J131</f>
        <v>257816</v>
      </c>
      <c r="K131" s="80">
        <f>'Table 5B - IT'!K131+'Table 5C - ET'!K131+'Table 5D - VT'!K131+'Table 5E - PT'!K131+'Table 5F - OT'!K131</f>
        <v>182154</v>
      </c>
      <c r="L131" s="80">
        <f>'Table 5B - IT'!L131+'Table 5C - ET'!L131+'Table 5D - VT'!L131+'Table 5E - PT'!L131+'Table 5F - OT'!L131</f>
        <v>165047</v>
      </c>
      <c r="M131" s="80">
        <f>'Table 5B - IT'!M131+'Table 5C - ET'!M131+'Table 5D - VT'!M131+'Table 5E - PT'!M131+'Table 5F - OT'!M131</f>
        <v>238822</v>
      </c>
      <c r="N131" s="80">
        <f>'Table 5B - IT'!N131+'Table 5C - ET'!N131+'Table 5D - VT'!N131+'Table 5E - PT'!N131+'Table 5F - OT'!N131</f>
        <v>137074</v>
      </c>
      <c r="O131" s="81">
        <f>'Table 5B - IT'!O131+'Table 5C - ET'!O131+'Table 5D - VT'!O131+'Table 5E - PT'!O131+'Table 5F - OT'!O131</f>
        <v>213021</v>
      </c>
      <c r="P131" s="147"/>
    </row>
    <row r="132" spans="1:16" s="145" customFormat="1" ht="6.95" customHeight="1">
      <c r="A132" s="151"/>
      <c r="B132" s="157"/>
      <c r="C132" s="260"/>
      <c r="D132" s="78"/>
      <c r="E132" s="78"/>
      <c r="F132" s="78"/>
      <c r="G132" s="78"/>
      <c r="H132" s="78"/>
      <c r="I132" s="78"/>
      <c r="J132" s="78"/>
      <c r="K132" s="78"/>
      <c r="L132" s="78"/>
      <c r="M132" s="78"/>
      <c r="N132" s="78"/>
      <c r="O132" s="79"/>
      <c r="P132" s="147"/>
    </row>
    <row r="133" spans="1:16" s="145" customFormat="1" ht="18" customHeight="1">
      <c r="A133" s="151"/>
      <c r="B133" s="155" t="s">
        <v>66</v>
      </c>
      <c r="C133" s="259">
        <f t="shared" ref="C133:C137" si="29">D133+E133+F133+G133+H133+I133+J133+K133+L133+M133+N133+O133</f>
        <v>17762703</v>
      </c>
      <c r="D133" s="82">
        <f>SUM(D134:D137)</f>
        <v>1879696</v>
      </c>
      <c r="E133" s="82">
        <f t="shared" ref="E133:O133" si="30">SUM(E134:E137)</f>
        <v>891135</v>
      </c>
      <c r="F133" s="82">
        <f t="shared" si="30"/>
        <v>1083600</v>
      </c>
      <c r="G133" s="82">
        <f t="shared" si="30"/>
        <v>2353790</v>
      </c>
      <c r="H133" s="82">
        <f t="shared" si="30"/>
        <v>1390856</v>
      </c>
      <c r="I133" s="82">
        <f t="shared" si="30"/>
        <v>1238986</v>
      </c>
      <c r="J133" s="82">
        <f t="shared" si="30"/>
        <v>1869440</v>
      </c>
      <c r="K133" s="82">
        <f t="shared" si="30"/>
        <v>1382814</v>
      </c>
      <c r="L133" s="82">
        <f t="shared" si="30"/>
        <v>1104575</v>
      </c>
      <c r="M133" s="82">
        <f t="shared" si="30"/>
        <v>2060022</v>
      </c>
      <c r="N133" s="82">
        <f t="shared" si="30"/>
        <v>1284374</v>
      </c>
      <c r="O133" s="85">
        <f t="shared" si="30"/>
        <v>1223415</v>
      </c>
      <c r="P133" s="147"/>
    </row>
    <row r="134" spans="1:16" s="145" customFormat="1" ht="18" customHeight="1">
      <c r="A134" s="149"/>
      <c r="B134" s="156" t="s">
        <v>178</v>
      </c>
      <c r="C134" s="152">
        <f t="shared" si="29"/>
        <v>1772723</v>
      </c>
      <c r="D134" s="80">
        <f>'Table 5B - IT'!D134+'Table 5C - ET'!D134+'Table 5D - VT'!D134+'Table 5E - PT'!D134+'Table 5F - OT'!D134</f>
        <v>221257</v>
      </c>
      <c r="E134" s="80">
        <f>'Table 5B - IT'!E134+'Table 5C - ET'!E134+'Table 5D - VT'!E134+'Table 5E - PT'!E134+'Table 5F - OT'!E134</f>
        <v>102228</v>
      </c>
      <c r="F134" s="80">
        <f>'Table 5B - IT'!F134+'Table 5C - ET'!F134+'Table 5D - VT'!F134+'Table 5E - PT'!F134+'Table 5F - OT'!F134</f>
        <v>135215</v>
      </c>
      <c r="G134" s="80">
        <f>'Table 5B - IT'!G134+'Table 5C - ET'!G134+'Table 5D - VT'!G134+'Table 5E - PT'!G134+'Table 5F - OT'!G134</f>
        <v>240544</v>
      </c>
      <c r="H134" s="80">
        <f>'Table 5B - IT'!H134+'Table 5C - ET'!H134+'Table 5D - VT'!H134+'Table 5E - PT'!H134+'Table 5F - OT'!H134</f>
        <v>110354</v>
      </c>
      <c r="I134" s="80">
        <f>'Table 5B - IT'!I134+'Table 5C - ET'!I134+'Table 5D - VT'!I134+'Table 5E - PT'!I134+'Table 5F - OT'!I134</f>
        <v>109284</v>
      </c>
      <c r="J134" s="80">
        <f>'Table 5B - IT'!J134+'Table 5C - ET'!J134+'Table 5D - VT'!J134+'Table 5E - PT'!J134+'Table 5F - OT'!J134</f>
        <v>160029</v>
      </c>
      <c r="K134" s="80">
        <f>'Table 5B - IT'!K134+'Table 5C - ET'!K134+'Table 5D - VT'!K134+'Table 5E - PT'!K134+'Table 5F - OT'!K134</f>
        <v>136810</v>
      </c>
      <c r="L134" s="80">
        <f>'Table 5B - IT'!L134+'Table 5C - ET'!L134+'Table 5D - VT'!L134+'Table 5E - PT'!L134+'Table 5F - OT'!L134</f>
        <v>103368</v>
      </c>
      <c r="M134" s="80">
        <f>'Table 5B - IT'!M134+'Table 5C - ET'!M134+'Table 5D - VT'!M134+'Table 5E - PT'!M134+'Table 5F - OT'!M134</f>
        <v>214837</v>
      </c>
      <c r="N134" s="80">
        <f>'Table 5B - IT'!N134+'Table 5C - ET'!N134+'Table 5D - VT'!N134+'Table 5E - PT'!N134+'Table 5F - OT'!N134</f>
        <v>121742</v>
      </c>
      <c r="O134" s="81">
        <f>'Table 5B - IT'!O134+'Table 5C - ET'!O134+'Table 5D - VT'!O134+'Table 5E - PT'!O134+'Table 5F - OT'!O134</f>
        <v>117055</v>
      </c>
      <c r="P134" s="147"/>
    </row>
    <row r="135" spans="1:16" s="145" customFormat="1" ht="18" customHeight="1">
      <c r="A135" s="154"/>
      <c r="B135" s="156" t="s">
        <v>179</v>
      </c>
      <c r="C135" s="152">
        <f t="shared" si="29"/>
        <v>8506087</v>
      </c>
      <c r="D135" s="80">
        <f>'Table 5B - IT'!D135+'Table 5C - ET'!D135+'Table 5D - VT'!D135+'Table 5E - PT'!D135+'Table 5F - OT'!D135</f>
        <v>921009</v>
      </c>
      <c r="E135" s="80">
        <f>'Table 5B - IT'!E135+'Table 5C - ET'!E135+'Table 5D - VT'!E135+'Table 5E - PT'!E135+'Table 5F - OT'!E135</f>
        <v>400526</v>
      </c>
      <c r="F135" s="80">
        <f>'Table 5B - IT'!F135+'Table 5C - ET'!F135+'Table 5D - VT'!F135+'Table 5E - PT'!F135+'Table 5F - OT'!F135</f>
        <v>477500</v>
      </c>
      <c r="G135" s="80">
        <f>'Table 5B - IT'!G135+'Table 5C - ET'!G135+'Table 5D - VT'!G135+'Table 5E - PT'!G135+'Table 5F - OT'!G135</f>
        <v>1183178</v>
      </c>
      <c r="H135" s="80">
        <f>'Table 5B - IT'!H135+'Table 5C - ET'!H135+'Table 5D - VT'!H135+'Table 5E - PT'!H135+'Table 5F - OT'!H135</f>
        <v>681130</v>
      </c>
      <c r="I135" s="80">
        <f>'Table 5B - IT'!I135+'Table 5C - ET'!I135+'Table 5D - VT'!I135+'Table 5E - PT'!I135+'Table 5F - OT'!I135</f>
        <v>536199</v>
      </c>
      <c r="J135" s="80">
        <f>'Table 5B - IT'!J135+'Table 5C - ET'!J135+'Table 5D - VT'!J135+'Table 5E - PT'!J135+'Table 5F - OT'!J135</f>
        <v>955229</v>
      </c>
      <c r="K135" s="80">
        <f>'Table 5B - IT'!K135+'Table 5C - ET'!K135+'Table 5D - VT'!K135+'Table 5E - PT'!K135+'Table 5F - OT'!K135</f>
        <v>655715</v>
      </c>
      <c r="L135" s="80">
        <f>'Table 5B - IT'!L135+'Table 5C - ET'!L135+'Table 5D - VT'!L135+'Table 5E - PT'!L135+'Table 5F - OT'!L135</f>
        <v>510277</v>
      </c>
      <c r="M135" s="80">
        <f>'Table 5B - IT'!M135+'Table 5C - ET'!M135+'Table 5D - VT'!M135+'Table 5E - PT'!M135+'Table 5F - OT'!M135</f>
        <v>990075</v>
      </c>
      <c r="N135" s="80">
        <f>'Table 5B - IT'!N135+'Table 5C - ET'!N135+'Table 5D - VT'!N135+'Table 5E - PT'!N135+'Table 5F - OT'!N135</f>
        <v>657244</v>
      </c>
      <c r="O135" s="81">
        <f>'Table 5B - IT'!O135+'Table 5C - ET'!O135+'Table 5D - VT'!O135+'Table 5E - PT'!O135+'Table 5F - OT'!O135</f>
        <v>538005</v>
      </c>
      <c r="P135" s="147"/>
    </row>
    <row r="136" spans="1:16" s="145" customFormat="1" ht="18" customHeight="1">
      <c r="A136" s="151"/>
      <c r="B136" s="156" t="s">
        <v>180</v>
      </c>
      <c r="C136" s="152">
        <f t="shared" si="29"/>
        <v>2338993</v>
      </c>
      <c r="D136" s="80">
        <f>'Table 5B - IT'!D136+'Table 5C - ET'!D136+'Table 5D - VT'!D136+'Table 5E - PT'!D136+'Table 5F - OT'!D136</f>
        <v>219174</v>
      </c>
      <c r="E136" s="80">
        <f>'Table 5B - IT'!E136+'Table 5C - ET'!E136+'Table 5D - VT'!E136+'Table 5E - PT'!E136+'Table 5F - OT'!E136</f>
        <v>114302</v>
      </c>
      <c r="F136" s="80">
        <f>'Table 5B - IT'!F136+'Table 5C - ET'!F136+'Table 5D - VT'!F136+'Table 5E - PT'!F136+'Table 5F - OT'!F136</f>
        <v>139883</v>
      </c>
      <c r="G136" s="80">
        <f>'Table 5B - IT'!G136+'Table 5C - ET'!G136+'Table 5D - VT'!G136+'Table 5E - PT'!G136+'Table 5F - OT'!G136</f>
        <v>280847</v>
      </c>
      <c r="H136" s="80">
        <f>'Table 5B - IT'!H136+'Table 5C - ET'!H136+'Table 5D - VT'!H136+'Table 5E - PT'!H136+'Table 5F - OT'!H136</f>
        <v>215749</v>
      </c>
      <c r="I136" s="80">
        <f>'Table 5B - IT'!I136+'Table 5C - ET'!I136+'Table 5D - VT'!I136+'Table 5E - PT'!I136+'Table 5F - OT'!I136</f>
        <v>180922</v>
      </c>
      <c r="J136" s="80">
        <f>'Table 5B - IT'!J136+'Table 5C - ET'!J136+'Table 5D - VT'!J136+'Table 5E - PT'!J136+'Table 5F - OT'!J136</f>
        <v>259359</v>
      </c>
      <c r="K136" s="80">
        <f>'Table 5B - IT'!K136+'Table 5C - ET'!K136+'Table 5D - VT'!K136+'Table 5E - PT'!K136+'Table 5F - OT'!K136</f>
        <v>175216</v>
      </c>
      <c r="L136" s="80">
        <f>'Table 5B - IT'!L136+'Table 5C - ET'!L136+'Table 5D - VT'!L136+'Table 5E - PT'!L136+'Table 5F - OT'!L136</f>
        <v>182329</v>
      </c>
      <c r="M136" s="80">
        <f>'Table 5B - IT'!M136+'Table 5C - ET'!M136+'Table 5D - VT'!M136+'Table 5E - PT'!M136+'Table 5F - OT'!M136</f>
        <v>251744</v>
      </c>
      <c r="N136" s="80">
        <f>'Table 5B - IT'!N136+'Table 5C - ET'!N136+'Table 5D - VT'!N136+'Table 5E - PT'!N136+'Table 5F - OT'!N136</f>
        <v>168190</v>
      </c>
      <c r="O136" s="81">
        <f>'Table 5B - IT'!O136+'Table 5C - ET'!O136+'Table 5D - VT'!O136+'Table 5E - PT'!O136+'Table 5F - OT'!O136</f>
        <v>151278</v>
      </c>
      <c r="P136" s="147"/>
    </row>
    <row r="137" spans="1:16" s="145" customFormat="1" ht="18" customHeight="1" thickBot="1">
      <c r="A137" s="151"/>
      <c r="B137" s="159" t="s">
        <v>181</v>
      </c>
      <c r="C137" s="160">
        <f t="shared" si="29"/>
        <v>5144900</v>
      </c>
      <c r="D137" s="83">
        <f>'Table 5B - IT'!D137+'Table 5C - ET'!D137+'Table 5D - VT'!D137+'Table 5E - PT'!D137+'Table 5F - OT'!D137</f>
        <v>518256</v>
      </c>
      <c r="E137" s="83">
        <f>'Table 5B - IT'!E137+'Table 5C - ET'!E137+'Table 5D - VT'!E137+'Table 5E - PT'!E137+'Table 5F - OT'!E137</f>
        <v>274079</v>
      </c>
      <c r="F137" s="83">
        <f>'Table 5B - IT'!F137+'Table 5C - ET'!F137+'Table 5D - VT'!F137+'Table 5E - PT'!F137+'Table 5F - OT'!F137</f>
        <v>331002</v>
      </c>
      <c r="G137" s="83">
        <f>'Table 5B - IT'!G137+'Table 5C - ET'!G137+'Table 5D - VT'!G137+'Table 5E - PT'!G137+'Table 5F - OT'!G137</f>
        <v>649221</v>
      </c>
      <c r="H137" s="83">
        <f>'Table 5B - IT'!H137+'Table 5C - ET'!H137+'Table 5D - VT'!H137+'Table 5E - PT'!H137+'Table 5F - OT'!H137</f>
        <v>383623</v>
      </c>
      <c r="I137" s="83">
        <f>'Table 5B - IT'!I137+'Table 5C - ET'!I137+'Table 5D - VT'!I137+'Table 5E - PT'!I137+'Table 5F - OT'!I137</f>
        <v>412581</v>
      </c>
      <c r="J137" s="83">
        <f>'Table 5B - IT'!J137+'Table 5C - ET'!J137+'Table 5D - VT'!J137+'Table 5E - PT'!J137+'Table 5F - OT'!J137</f>
        <v>494823</v>
      </c>
      <c r="K137" s="83">
        <f>'Table 5B - IT'!K137+'Table 5C - ET'!K137+'Table 5D - VT'!K137+'Table 5E - PT'!K137+'Table 5F - OT'!K137</f>
        <v>415073</v>
      </c>
      <c r="L137" s="83">
        <f>'Table 5B - IT'!L137+'Table 5C - ET'!L137+'Table 5D - VT'!L137+'Table 5E - PT'!L137+'Table 5F - OT'!L137</f>
        <v>308601</v>
      </c>
      <c r="M137" s="83">
        <f>'Table 5B - IT'!M137+'Table 5C - ET'!M137+'Table 5D - VT'!M137+'Table 5E - PT'!M137+'Table 5F - OT'!M137</f>
        <v>603366</v>
      </c>
      <c r="N137" s="83">
        <f>'Table 5B - IT'!N137+'Table 5C - ET'!N137+'Table 5D - VT'!N137+'Table 5E - PT'!N137+'Table 5F - OT'!N137</f>
        <v>337198</v>
      </c>
      <c r="O137" s="84">
        <f>'Table 5B - IT'!O137+'Table 5C - ET'!O137+'Table 5D - VT'!O137+'Table 5E - PT'!O137+'Table 5F - OT'!O137</f>
        <v>417077</v>
      </c>
      <c r="P137" s="147"/>
    </row>
    <row r="138" spans="1:16" s="145" customFormat="1" ht="6.95" customHeight="1">
      <c r="A138" s="151"/>
      <c r="B138" s="185"/>
      <c r="C138" s="261"/>
      <c r="D138" s="181"/>
      <c r="E138" s="181"/>
      <c r="F138" s="181"/>
      <c r="G138" s="181"/>
      <c r="H138" s="181"/>
      <c r="I138" s="181"/>
      <c r="J138" s="181"/>
      <c r="K138" s="181"/>
      <c r="L138" s="181"/>
      <c r="M138" s="181"/>
      <c r="N138" s="181"/>
      <c r="O138" s="182"/>
      <c r="P138" s="147"/>
    </row>
    <row r="139" spans="1:16" s="145" customFormat="1" ht="18" customHeight="1">
      <c r="A139" s="151"/>
      <c r="B139" s="155" t="s">
        <v>67</v>
      </c>
      <c r="C139" s="259">
        <f t="shared" ref="C139:C144" si="31">D139+E139+F139+G139+H139+I139+J139+K139+L139+M139+N139+O139</f>
        <v>55143678</v>
      </c>
      <c r="D139" s="82">
        <f>SUM(D140:D144)</f>
        <v>5961410</v>
      </c>
      <c r="E139" s="82">
        <f t="shared" ref="E139:O139" si="32">SUM(E140:E144)</f>
        <v>2467358</v>
      </c>
      <c r="F139" s="82">
        <f t="shared" si="32"/>
        <v>3099108</v>
      </c>
      <c r="G139" s="82">
        <f t="shared" si="32"/>
        <v>7264206</v>
      </c>
      <c r="H139" s="82">
        <f t="shared" si="32"/>
        <v>4430153</v>
      </c>
      <c r="I139" s="82">
        <f t="shared" si="32"/>
        <v>3556352</v>
      </c>
      <c r="J139" s="82">
        <f t="shared" si="32"/>
        <v>6020381</v>
      </c>
      <c r="K139" s="82">
        <f t="shared" si="32"/>
        <v>4587745</v>
      </c>
      <c r="L139" s="82">
        <f t="shared" si="32"/>
        <v>3676231</v>
      </c>
      <c r="M139" s="82">
        <f t="shared" si="32"/>
        <v>5531409</v>
      </c>
      <c r="N139" s="82">
        <f t="shared" si="32"/>
        <v>4691540</v>
      </c>
      <c r="O139" s="85">
        <f t="shared" si="32"/>
        <v>3857785</v>
      </c>
      <c r="P139" s="147"/>
    </row>
    <row r="140" spans="1:16" s="145" customFormat="1" ht="18" customHeight="1">
      <c r="A140" s="151"/>
      <c r="B140" s="156" t="s">
        <v>182</v>
      </c>
      <c r="C140" s="152">
        <f t="shared" si="31"/>
        <v>17501253</v>
      </c>
      <c r="D140" s="80">
        <f>'Table 5B - IT'!D140+'Table 5C - ET'!D140+'Table 5D - VT'!D140+'Table 5E - PT'!D140+'Table 5F - OT'!D140</f>
        <v>1989880</v>
      </c>
      <c r="E140" s="80">
        <f>'Table 5B - IT'!E140+'Table 5C - ET'!E140+'Table 5D - VT'!E140+'Table 5E - PT'!E140+'Table 5F - OT'!E140</f>
        <v>734898</v>
      </c>
      <c r="F140" s="80">
        <f>'Table 5B - IT'!F140+'Table 5C - ET'!F140+'Table 5D - VT'!F140+'Table 5E - PT'!F140+'Table 5F - OT'!F140</f>
        <v>967783</v>
      </c>
      <c r="G140" s="80">
        <f>'Table 5B - IT'!G140+'Table 5C - ET'!G140+'Table 5D - VT'!G140+'Table 5E - PT'!G140+'Table 5F - OT'!G140</f>
        <v>2440821</v>
      </c>
      <c r="H140" s="80">
        <f>'Table 5B - IT'!H140+'Table 5C - ET'!H140+'Table 5D - VT'!H140+'Table 5E - PT'!H140+'Table 5F - OT'!H140</f>
        <v>1433285</v>
      </c>
      <c r="I140" s="80">
        <f>'Table 5B - IT'!I140+'Table 5C - ET'!I140+'Table 5D - VT'!I140+'Table 5E - PT'!I140+'Table 5F - OT'!I140</f>
        <v>1087791</v>
      </c>
      <c r="J140" s="80">
        <f>'Table 5B - IT'!J140+'Table 5C - ET'!J140+'Table 5D - VT'!J140+'Table 5E - PT'!J140+'Table 5F - OT'!J140</f>
        <v>1971663</v>
      </c>
      <c r="K140" s="80">
        <f>'Table 5B - IT'!K140+'Table 5C - ET'!K140+'Table 5D - VT'!K140+'Table 5E - PT'!K140+'Table 5F - OT'!K140</f>
        <v>1456730</v>
      </c>
      <c r="L140" s="80">
        <f>'Table 5B - IT'!L140+'Table 5C - ET'!L140+'Table 5D - VT'!L140+'Table 5E - PT'!L140+'Table 5F - OT'!L140</f>
        <v>1123196</v>
      </c>
      <c r="M140" s="80">
        <f>'Table 5B - IT'!M140+'Table 5C - ET'!M140+'Table 5D - VT'!M140+'Table 5E - PT'!M140+'Table 5F - OT'!M140</f>
        <v>1477295</v>
      </c>
      <c r="N140" s="80">
        <f>'Table 5B - IT'!N140+'Table 5C - ET'!N140+'Table 5D - VT'!N140+'Table 5E - PT'!N140+'Table 5F - OT'!N140</f>
        <v>1565706</v>
      </c>
      <c r="O140" s="81">
        <f>'Table 5B - IT'!O140+'Table 5C - ET'!O140+'Table 5D - VT'!O140+'Table 5E - PT'!O140+'Table 5F - OT'!O140</f>
        <v>1252205</v>
      </c>
      <c r="P140" s="147"/>
    </row>
    <row r="141" spans="1:16" s="145" customFormat="1" ht="18" customHeight="1">
      <c r="A141" s="149"/>
      <c r="B141" s="156" t="s">
        <v>183</v>
      </c>
      <c r="C141" s="152">
        <f t="shared" si="31"/>
        <v>19051112</v>
      </c>
      <c r="D141" s="80">
        <f>'Table 5B - IT'!D141+'Table 5C - ET'!D141+'Table 5D - VT'!D141+'Table 5E - PT'!D141+'Table 5F - OT'!D141</f>
        <v>2227873</v>
      </c>
      <c r="E141" s="80">
        <f>'Table 5B - IT'!E141+'Table 5C - ET'!E141+'Table 5D - VT'!E141+'Table 5E - PT'!E141+'Table 5F - OT'!E141</f>
        <v>879218</v>
      </c>
      <c r="F141" s="80">
        <f>'Table 5B - IT'!F141+'Table 5C - ET'!F141+'Table 5D - VT'!F141+'Table 5E - PT'!F141+'Table 5F - OT'!F141</f>
        <v>1094155</v>
      </c>
      <c r="G141" s="80">
        <f>'Table 5B - IT'!G141+'Table 5C - ET'!G141+'Table 5D - VT'!G141+'Table 5E - PT'!G141+'Table 5F - OT'!G141</f>
        <v>2733752</v>
      </c>
      <c r="H141" s="80">
        <f>'Table 5B - IT'!H141+'Table 5C - ET'!H141+'Table 5D - VT'!H141+'Table 5E - PT'!H141+'Table 5F - OT'!H141</f>
        <v>1620790</v>
      </c>
      <c r="I141" s="80">
        <f>'Table 5B - IT'!I141+'Table 5C - ET'!I141+'Table 5D - VT'!I141+'Table 5E - PT'!I141+'Table 5F - OT'!I141</f>
        <v>1197240</v>
      </c>
      <c r="J141" s="80">
        <f>'Table 5B - IT'!J141+'Table 5C - ET'!J141+'Table 5D - VT'!J141+'Table 5E - PT'!J141+'Table 5F - OT'!J141</f>
        <v>1933308</v>
      </c>
      <c r="K141" s="80">
        <f>'Table 5B - IT'!K141+'Table 5C - ET'!K141+'Table 5D - VT'!K141+'Table 5E - PT'!K141+'Table 5F - OT'!K141</f>
        <v>1613448</v>
      </c>
      <c r="L141" s="80">
        <f>'Table 5B - IT'!L141+'Table 5C - ET'!L141+'Table 5D - VT'!L141+'Table 5E - PT'!L141+'Table 5F - OT'!L141</f>
        <v>1163755</v>
      </c>
      <c r="M141" s="80">
        <f>'Table 5B - IT'!M141+'Table 5C - ET'!M141+'Table 5D - VT'!M141+'Table 5E - PT'!M141+'Table 5F - OT'!M141</f>
        <v>1878543</v>
      </c>
      <c r="N141" s="80">
        <f>'Table 5B - IT'!N141+'Table 5C - ET'!N141+'Table 5D - VT'!N141+'Table 5E - PT'!N141+'Table 5F - OT'!N141</f>
        <v>1466527</v>
      </c>
      <c r="O141" s="81">
        <f>'Table 5B - IT'!O141+'Table 5C - ET'!O141+'Table 5D - VT'!O141+'Table 5E - PT'!O141+'Table 5F - OT'!O141</f>
        <v>1242503</v>
      </c>
      <c r="P141" s="147"/>
    </row>
    <row r="142" spans="1:16" s="145" customFormat="1" ht="18" customHeight="1">
      <c r="A142" s="154"/>
      <c r="B142" s="156" t="s">
        <v>184</v>
      </c>
      <c r="C142" s="152">
        <f t="shared" si="31"/>
        <v>6804640</v>
      </c>
      <c r="D142" s="80">
        <f>'Table 5B - IT'!D142+'Table 5C - ET'!D142+'Table 5D - VT'!D142+'Table 5E - PT'!D142+'Table 5F - OT'!D142</f>
        <v>672245</v>
      </c>
      <c r="E142" s="80">
        <f>'Table 5B - IT'!E142+'Table 5C - ET'!E142+'Table 5D - VT'!E142+'Table 5E - PT'!E142+'Table 5F - OT'!E142</f>
        <v>255585</v>
      </c>
      <c r="F142" s="80">
        <f>'Table 5B - IT'!F142+'Table 5C - ET'!F142+'Table 5D - VT'!F142+'Table 5E - PT'!F142+'Table 5F - OT'!F142</f>
        <v>373812</v>
      </c>
      <c r="G142" s="80">
        <f>'Table 5B - IT'!G142+'Table 5C - ET'!G142+'Table 5D - VT'!G142+'Table 5E - PT'!G142+'Table 5F - OT'!G142</f>
        <v>861506</v>
      </c>
      <c r="H142" s="80">
        <f>'Table 5B - IT'!H142+'Table 5C - ET'!H142+'Table 5D - VT'!H142+'Table 5E - PT'!H142+'Table 5F - OT'!H142</f>
        <v>489630</v>
      </c>
      <c r="I142" s="80">
        <f>'Table 5B - IT'!I142+'Table 5C - ET'!I142+'Table 5D - VT'!I142+'Table 5E - PT'!I142+'Table 5F - OT'!I142</f>
        <v>419094</v>
      </c>
      <c r="J142" s="80">
        <f>'Table 5B - IT'!J142+'Table 5C - ET'!J142+'Table 5D - VT'!J142+'Table 5E - PT'!J142+'Table 5F - OT'!J142</f>
        <v>797061</v>
      </c>
      <c r="K142" s="80">
        <f>'Table 5B - IT'!K142+'Table 5C - ET'!K142+'Table 5D - VT'!K142+'Table 5E - PT'!K142+'Table 5F - OT'!K142</f>
        <v>577585</v>
      </c>
      <c r="L142" s="80">
        <f>'Table 5B - IT'!L142+'Table 5C - ET'!L142+'Table 5D - VT'!L142+'Table 5E - PT'!L142+'Table 5F - OT'!L142</f>
        <v>497377</v>
      </c>
      <c r="M142" s="80">
        <f>'Table 5B - IT'!M142+'Table 5C - ET'!M142+'Table 5D - VT'!M142+'Table 5E - PT'!M142+'Table 5F - OT'!M142</f>
        <v>804690</v>
      </c>
      <c r="N142" s="80">
        <f>'Table 5B - IT'!N142+'Table 5C - ET'!N142+'Table 5D - VT'!N142+'Table 5E - PT'!N142+'Table 5F - OT'!N142</f>
        <v>564997</v>
      </c>
      <c r="O142" s="81">
        <f>'Table 5B - IT'!O142+'Table 5C - ET'!O142+'Table 5D - VT'!O142+'Table 5E - PT'!O142+'Table 5F - OT'!O142</f>
        <v>491058</v>
      </c>
      <c r="P142" s="147"/>
    </row>
    <row r="143" spans="1:16" s="145" customFormat="1" ht="18" customHeight="1">
      <c r="A143" s="151"/>
      <c r="B143" s="156" t="s">
        <v>185</v>
      </c>
      <c r="C143" s="152">
        <f t="shared" si="31"/>
        <v>6721235</v>
      </c>
      <c r="D143" s="80">
        <f>'Table 5B - IT'!D143+'Table 5C - ET'!D143+'Table 5D - VT'!D143+'Table 5E - PT'!D143+'Table 5F - OT'!D143</f>
        <v>657707</v>
      </c>
      <c r="E143" s="80">
        <f>'Table 5B - IT'!E143+'Table 5C - ET'!E143+'Table 5D - VT'!E143+'Table 5E - PT'!E143+'Table 5F - OT'!E143</f>
        <v>354686</v>
      </c>
      <c r="F143" s="80">
        <f>'Table 5B - IT'!F143+'Table 5C - ET'!F143+'Table 5D - VT'!F143+'Table 5E - PT'!F143+'Table 5F - OT'!F143</f>
        <v>422105</v>
      </c>
      <c r="G143" s="80">
        <f>'Table 5B - IT'!G143+'Table 5C - ET'!G143+'Table 5D - VT'!G143+'Table 5E - PT'!G143+'Table 5F - OT'!G143</f>
        <v>731472</v>
      </c>
      <c r="H143" s="80">
        <f>'Table 5B - IT'!H143+'Table 5C - ET'!H143+'Table 5D - VT'!H143+'Table 5E - PT'!H143+'Table 5F - OT'!H143</f>
        <v>491326</v>
      </c>
      <c r="I143" s="80">
        <f>'Table 5B - IT'!I143+'Table 5C - ET'!I143+'Table 5D - VT'!I143+'Table 5E - PT'!I143+'Table 5F - OT'!I143</f>
        <v>503838</v>
      </c>
      <c r="J143" s="80">
        <f>'Table 5B - IT'!J143+'Table 5C - ET'!J143+'Table 5D - VT'!J143+'Table 5E - PT'!J143+'Table 5F - OT'!J143</f>
        <v>735442</v>
      </c>
      <c r="K143" s="80">
        <f>'Table 5B - IT'!K143+'Table 5C - ET'!K143+'Table 5D - VT'!K143+'Table 5E - PT'!K143+'Table 5F - OT'!K143</f>
        <v>523926</v>
      </c>
      <c r="L143" s="80">
        <f>'Table 5B - IT'!L143+'Table 5C - ET'!L143+'Table 5D - VT'!L143+'Table 5E - PT'!L143+'Table 5F - OT'!L143</f>
        <v>479836</v>
      </c>
      <c r="M143" s="80">
        <f>'Table 5B - IT'!M143+'Table 5C - ET'!M143+'Table 5D - VT'!M143+'Table 5E - PT'!M143+'Table 5F - OT'!M143</f>
        <v>722476</v>
      </c>
      <c r="N143" s="80">
        <f>'Table 5B - IT'!N143+'Table 5C - ET'!N143+'Table 5D - VT'!N143+'Table 5E - PT'!N143+'Table 5F - OT'!N143</f>
        <v>630871</v>
      </c>
      <c r="O143" s="81">
        <f>'Table 5B - IT'!O143+'Table 5C - ET'!O143+'Table 5D - VT'!O143+'Table 5E - PT'!O143+'Table 5F - OT'!O143</f>
        <v>467550</v>
      </c>
      <c r="P143" s="147"/>
    </row>
    <row r="144" spans="1:16" s="145" customFormat="1" ht="18" customHeight="1">
      <c r="A144" s="151"/>
      <c r="B144" s="156" t="s">
        <v>186</v>
      </c>
      <c r="C144" s="152">
        <f t="shared" si="31"/>
        <v>5065438</v>
      </c>
      <c r="D144" s="80">
        <f>'Table 5B - IT'!D144+'Table 5C - ET'!D144+'Table 5D - VT'!D144+'Table 5E - PT'!D144+'Table 5F - OT'!D144</f>
        <v>413705</v>
      </c>
      <c r="E144" s="80">
        <f>'Table 5B - IT'!E144+'Table 5C - ET'!E144+'Table 5D - VT'!E144+'Table 5E - PT'!E144+'Table 5F - OT'!E144</f>
        <v>242971</v>
      </c>
      <c r="F144" s="80">
        <f>'Table 5B - IT'!F144+'Table 5C - ET'!F144+'Table 5D - VT'!F144+'Table 5E - PT'!F144+'Table 5F - OT'!F144</f>
        <v>241253</v>
      </c>
      <c r="G144" s="80">
        <f>'Table 5B - IT'!G144+'Table 5C - ET'!G144+'Table 5D - VT'!G144+'Table 5E - PT'!G144+'Table 5F - OT'!G144</f>
        <v>496655</v>
      </c>
      <c r="H144" s="80">
        <f>'Table 5B - IT'!H144+'Table 5C - ET'!H144+'Table 5D - VT'!H144+'Table 5E - PT'!H144+'Table 5F - OT'!H144</f>
        <v>395122</v>
      </c>
      <c r="I144" s="80">
        <f>'Table 5B - IT'!I144+'Table 5C - ET'!I144+'Table 5D - VT'!I144+'Table 5E - PT'!I144+'Table 5F - OT'!I144</f>
        <v>348389</v>
      </c>
      <c r="J144" s="80">
        <f>'Table 5B - IT'!J144+'Table 5C - ET'!J144+'Table 5D - VT'!J144+'Table 5E - PT'!J144+'Table 5F - OT'!J144</f>
        <v>582907</v>
      </c>
      <c r="K144" s="80">
        <f>'Table 5B - IT'!K144+'Table 5C - ET'!K144+'Table 5D - VT'!K144+'Table 5E - PT'!K144+'Table 5F - OT'!K144</f>
        <v>416056</v>
      </c>
      <c r="L144" s="80">
        <f>'Table 5B - IT'!L144+'Table 5C - ET'!L144+'Table 5D - VT'!L144+'Table 5E - PT'!L144+'Table 5F - OT'!L144</f>
        <v>412067</v>
      </c>
      <c r="M144" s="80">
        <f>'Table 5B - IT'!M144+'Table 5C - ET'!M144+'Table 5D - VT'!M144+'Table 5E - PT'!M144+'Table 5F - OT'!M144</f>
        <v>648405</v>
      </c>
      <c r="N144" s="80">
        <f>'Table 5B - IT'!N144+'Table 5C - ET'!N144+'Table 5D - VT'!N144+'Table 5E - PT'!N144+'Table 5F - OT'!N144</f>
        <v>463439</v>
      </c>
      <c r="O144" s="81">
        <f>'Table 5B - IT'!O144+'Table 5C - ET'!O144+'Table 5D - VT'!O144+'Table 5E - PT'!O144+'Table 5F - OT'!O144</f>
        <v>404469</v>
      </c>
      <c r="P144" s="147"/>
    </row>
    <row r="145" spans="1:16" s="145" customFormat="1" ht="6.95" customHeight="1">
      <c r="A145" s="151"/>
      <c r="B145" s="157"/>
      <c r="C145" s="260"/>
      <c r="D145" s="78"/>
      <c r="E145" s="78"/>
      <c r="F145" s="78"/>
      <c r="G145" s="78"/>
      <c r="H145" s="78"/>
      <c r="I145" s="78"/>
      <c r="J145" s="78"/>
      <c r="K145" s="78"/>
      <c r="L145" s="78"/>
      <c r="M145" s="78"/>
      <c r="N145" s="78"/>
      <c r="O145" s="79"/>
      <c r="P145" s="147"/>
    </row>
    <row r="146" spans="1:16" s="145" customFormat="1" ht="18" customHeight="1">
      <c r="A146" s="151"/>
      <c r="B146" s="155" t="s">
        <v>68</v>
      </c>
      <c r="C146" s="259">
        <f t="shared" ref="C146:C152" si="33">D146+E146+F146+G146+H146+I146+J146+K146+L146+M146+N146+O146</f>
        <v>17925651</v>
      </c>
      <c r="D146" s="82">
        <f>SUM(D147:D152)</f>
        <v>1619071</v>
      </c>
      <c r="E146" s="82">
        <f t="shared" ref="E146:O146" si="34">SUM(E147:E152)</f>
        <v>857102</v>
      </c>
      <c r="F146" s="82">
        <f t="shared" si="34"/>
        <v>1012653</v>
      </c>
      <c r="G146" s="82">
        <f t="shared" si="34"/>
        <v>1921853</v>
      </c>
      <c r="H146" s="82">
        <f t="shared" si="34"/>
        <v>1471273</v>
      </c>
      <c r="I146" s="82">
        <f t="shared" si="34"/>
        <v>1432464</v>
      </c>
      <c r="J146" s="82">
        <f t="shared" si="34"/>
        <v>1898373</v>
      </c>
      <c r="K146" s="82">
        <f t="shared" si="34"/>
        <v>1434543</v>
      </c>
      <c r="L146" s="82">
        <f t="shared" si="34"/>
        <v>1444976</v>
      </c>
      <c r="M146" s="82">
        <f t="shared" si="34"/>
        <v>1836503</v>
      </c>
      <c r="N146" s="82">
        <f t="shared" si="34"/>
        <v>1312761</v>
      </c>
      <c r="O146" s="85">
        <f t="shared" si="34"/>
        <v>1684079</v>
      </c>
      <c r="P146" s="147"/>
    </row>
    <row r="147" spans="1:16" s="145" customFormat="1" ht="18" customHeight="1">
      <c r="A147" s="151"/>
      <c r="B147" s="156" t="s">
        <v>187</v>
      </c>
      <c r="C147" s="152">
        <f t="shared" si="33"/>
        <v>1600681</v>
      </c>
      <c r="D147" s="80">
        <f>'Table 5B - IT'!D147+'Table 5C - ET'!D147+'Table 5D - VT'!D147+'Table 5E - PT'!D147+'Table 5F - OT'!D147</f>
        <v>136547</v>
      </c>
      <c r="E147" s="80">
        <f>'Table 5B - IT'!E147+'Table 5C - ET'!E147+'Table 5D - VT'!E147+'Table 5E - PT'!E147+'Table 5F - OT'!E147</f>
        <v>76930</v>
      </c>
      <c r="F147" s="80">
        <f>'Table 5B - IT'!F147+'Table 5C - ET'!F147+'Table 5D - VT'!F147+'Table 5E - PT'!F147+'Table 5F - OT'!F147</f>
        <v>75956</v>
      </c>
      <c r="G147" s="80">
        <f>'Table 5B - IT'!G147+'Table 5C - ET'!G147+'Table 5D - VT'!G147+'Table 5E - PT'!G147+'Table 5F - OT'!G147</f>
        <v>136094</v>
      </c>
      <c r="H147" s="80">
        <f>'Table 5B - IT'!H147+'Table 5C - ET'!H147+'Table 5D - VT'!H147+'Table 5E - PT'!H147+'Table 5F - OT'!H147</f>
        <v>137144</v>
      </c>
      <c r="I147" s="80">
        <f>'Table 5B - IT'!I147+'Table 5C - ET'!I147+'Table 5D - VT'!I147+'Table 5E - PT'!I147+'Table 5F - OT'!I147</f>
        <v>109363</v>
      </c>
      <c r="J147" s="80">
        <f>'Table 5B - IT'!J147+'Table 5C - ET'!J147+'Table 5D - VT'!J147+'Table 5E - PT'!J147+'Table 5F - OT'!J147</f>
        <v>173569</v>
      </c>
      <c r="K147" s="80">
        <f>'Table 5B - IT'!K147+'Table 5C - ET'!K147+'Table 5D - VT'!K147+'Table 5E - PT'!K147+'Table 5F - OT'!K147</f>
        <v>113109</v>
      </c>
      <c r="L147" s="80">
        <f>'Table 5B - IT'!L147+'Table 5C - ET'!L147+'Table 5D - VT'!L147+'Table 5E - PT'!L147+'Table 5F - OT'!L147</f>
        <v>164156</v>
      </c>
      <c r="M147" s="80">
        <f>'Table 5B - IT'!M147+'Table 5C - ET'!M147+'Table 5D - VT'!M147+'Table 5E - PT'!M147+'Table 5F - OT'!M147</f>
        <v>151870</v>
      </c>
      <c r="N147" s="80">
        <f>'Table 5B - IT'!N147+'Table 5C - ET'!N147+'Table 5D - VT'!N147+'Table 5E - PT'!N147+'Table 5F - OT'!N147</f>
        <v>128705</v>
      </c>
      <c r="O147" s="81">
        <f>'Table 5B - IT'!O147+'Table 5C - ET'!O147+'Table 5D - VT'!O147+'Table 5E - PT'!O147+'Table 5F - OT'!O147</f>
        <v>197238</v>
      </c>
      <c r="P147" s="147"/>
    </row>
    <row r="148" spans="1:16" s="145" customFormat="1" ht="18" customHeight="1">
      <c r="A148" s="151"/>
      <c r="B148" s="156" t="s">
        <v>188</v>
      </c>
      <c r="C148" s="152">
        <f t="shared" si="33"/>
        <v>1421720</v>
      </c>
      <c r="D148" s="80">
        <f>'Table 5B - IT'!D148+'Table 5C - ET'!D148+'Table 5D - VT'!D148+'Table 5E - PT'!D148+'Table 5F - OT'!D148</f>
        <v>101472</v>
      </c>
      <c r="E148" s="80">
        <f>'Table 5B - IT'!E148+'Table 5C - ET'!E148+'Table 5D - VT'!E148+'Table 5E - PT'!E148+'Table 5F - OT'!E148</f>
        <v>81043</v>
      </c>
      <c r="F148" s="80">
        <f>'Table 5B - IT'!F148+'Table 5C - ET'!F148+'Table 5D - VT'!F148+'Table 5E - PT'!F148+'Table 5F - OT'!F148</f>
        <v>97504</v>
      </c>
      <c r="G148" s="80">
        <f>'Table 5B - IT'!G148+'Table 5C - ET'!G148+'Table 5D - VT'!G148+'Table 5E - PT'!G148+'Table 5F - OT'!G148</f>
        <v>161868</v>
      </c>
      <c r="H148" s="80">
        <f>'Table 5B - IT'!H148+'Table 5C - ET'!H148+'Table 5D - VT'!H148+'Table 5E - PT'!H148+'Table 5F - OT'!H148</f>
        <v>119710</v>
      </c>
      <c r="I148" s="80">
        <f>'Table 5B - IT'!I148+'Table 5C - ET'!I148+'Table 5D - VT'!I148+'Table 5E - PT'!I148+'Table 5F - OT'!I148</f>
        <v>118622</v>
      </c>
      <c r="J148" s="80">
        <f>'Table 5B - IT'!J148+'Table 5C - ET'!J148+'Table 5D - VT'!J148+'Table 5E - PT'!J148+'Table 5F - OT'!J148</f>
        <v>155018</v>
      </c>
      <c r="K148" s="80">
        <f>'Table 5B - IT'!K148+'Table 5C - ET'!K148+'Table 5D - VT'!K148+'Table 5E - PT'!K148+'Table 5F - OT'!K148</f>
        <v>132562</v>
      </c>
      <c r="L148" s="80">
        <f>'Table 5B - IT'!L148+'Table 5C - ET'!L148+'Table 5D - VT'!L148+'Table 5E - PT'!L148+'Table 5F - OT'!L148</f>
        <v>90563</v>
      </c>
      <c r="M148" s="80">
        <f>'Table 5B - IT'!M148+'Table 5C - ET'!M148+'Table 5D - VT'!M148+'Table 5E - PT'!M148+'Table 5F - OT'!M148</f>
        <v>145480</v>
      </c>
      <c r="N148" s="80">
        <f>'Table 5B - IT'!N148+'Table 5C - ET'!N148+'Table 5D - VT'!N148+'Table 5E - PT'!N148+'Table 5F - OT'!N148</f>
        <v>95417</v>
      </c>
      <c r="O148" s="81">
        <f>'Table 5B - IT'!O148+'Table 5C - ET'!O148+'Table 5D - VT'!O148+'Table 5E - PT'!O148+'Table 5F - OT'!O148</f>
        <v>122461</v>
      </c>
      <c r="P148" s="147"/>
    </row>
    <row r="149" spans="1:16" s="145" customFormat="1" ht="18" customHeight="1">
      <c r="A149" s="149"/>
      <c r="B149" s="156" t="s">
        <v>189</v>
      </c>
      <c r="C149" s="152">
        <f t="shared" si="33"/>
        <v>1995737</v>
      </c>
      <c r="D149" s="80">
        <f>'Table 5B - IT'!D149+'Table 5C - ET'!D149+'Table 5D - VT'!D149+'Table 5E - PT'!D149+'Table 5F - OT'!D149</f>
        <v>174452</v>
      </c>
      <c r="E149" s="80">
        <f>'Table 5B - IT'!E149+'Table 5C - ET'!E149+'Table 5D - VT'!E149+'Table 5E - PT'!E149+'Table 5F - OT'!E149</f>
        <v>104547</v>
      </c>
      <c r="F149" s="80">
        <f>'Table 5B - IT'!F149+'Table 5C - ET'!F149+'Table 5D - VT'!F149+'Table 5E - PT'!F149+'Table 5F - OT'!F149</f>
        <v>95494</v>
      </c>
      <c r="G149" s="80">
        <f>'Table 5B - IT'!G149+'Table 5C - ET'!G149+'Table 5D - VT'!G149+'Table 5E - PT'!G149+'Table 5F - OT'!G149</f>
        <v>223217</v>
      </c>
      <c r="H149" s="80">
        <f>'Table 5B - IT'!H149+'Table 5C - ET'!H149+'Table 5D - VT'!H149+'Table 5E - PT'!H149+'Table 5F - OT'!H149</f>
        <v>145355</v>
      </c>
      <c r="I149" s="80">
        <f>'Table 5B - IT'!I149+'Table 5C - ET'!I149+'Table 5D - VT'!I149+'Table 5E - PT'!I149+'Table 5F - OT'!I149</f>
        <v>150121</v>
      </c>
      <c r="J149" s="80">
        <f>'Table 5B - IT'!J149+'Table 5C - ET'!J149+'Table 5D - VT'!J149+'Table 5E - PT'!J149+'Table 5F - OT'!J149</f>
        <v>219522</v>
      </c>
      <c r="K149" s="80">
        <f>'Table 5B - IT'!K149+'Table 5C - ET'!K149+'Table 5D - VT'!K149+'Table 5E - PT'!K149+'Table 5F - OT'!K149</f>
        <v>154295</v>
      </c>
      <c r="L149" s="80">
        <f>'Table 5B - IT'!L149+'Table 5C - ET'!L149+'Table 5D - VT'!L149+'Table 5E - PT'!L149+'Table 5F - OT'!L149</f>
        <v>167449</v>
      </c>
      <c r="M149" s="80">
        <f>'Table 5B - IT'!M149+'Table 5C - ET'!M149+'Table 5D - VT'!M149+'Table 5E - PT'!M149+'Table 5F - OT'!M149</f>
        <v>195914</v>
      </c>
      <c r="N149" s="80">
        <f>'Table 5B - IT'!N149+'Table 5C - ET'!N149+'Table 5D - VT'!N149+'Table 5E - PT'!N149+'Table 5F - OT'!N149</f>
        <v>143486</v>
      </c>
      <c r="O149" s="81">
        <f>'Table 5B - IT'!O149+'Table 5C - ET'!O149+'Table 5D - VT'!O149+'Table 5E - PT'!O149+'Table 5F - OT'!O149</f>
        <v>221885</v>
      </c>
      <c r="P149" s="147"/>
    </row>
    <row r="150" spans="1:16" s="145" customFormat="1" ht="18" customHeight="1">
      <c r="A150" s="154"/>
      <c r="B150" s="156" t="s">
        <v>190</v>
      </c>
      <c r="C150" s="152">
        <f t="shared" si="33"/>
        <v>7866805</v>
      </c>
      <c r="D150" s="80">
        <f>'Table 5B - IT'!D150+'Table 5C - ET'!D150+'Table 5D - VT'!D150+'Table 5E - PT'!D150+'Table 5F - OT'!D150</f>
        <v>685633</v>
      </c>
      <c r="E150" s="80">
        <f>'Table 5B - IT'!E150+'Table 5C - ET'!E150+'Table 5D - VT'!E150+'Table 5E - PT'!E150+'Table 5F - OT'!E150</f>
        <v>347590</v>
      </c>
      <c r="F150" s="80">
        <f>'Table 5B - IT'!F150+'Table 5C - ET'!F150+'Table 5D - VT'!F150+'Table 5E - PT'!F150+'Table 5F - OT'!F150</f>
        <v>477596</v>
      </c>
      <c r="G150" s="80">
        <f>'Table 5B - IT'!G150+'Table 5C - ET'!G150+'Table 5D - VT'!G150+'Table 5E - PT'!G150+'Table 5F - OT'!G150</f>
        <v>772689</v>
      </c>
      <c r="H150" s="80">
        <f>'Table 5B - IT'!H150+'Table 5C - ET'!H150+'Table 5D - VT'!H150+'Table 5E - PT'!H150+'Table 5F - OT'!H150</f>
        <v>648447</v>
      </c>
      <c r="I150" s="80">
        <f>'Table 5B - IT'!I150+'Table 5C - ET'!I150+'Table 5D - VT'!I150+'Table 5E - PT'!I150+'Table 5F - OT'!I150</f>
        <v>690333</v>
      </c>
      <c r="J150" s="80">
        <f>'Table 5B - IT'!J150+'Table 5C - ET'!J150+'Table 5D - VT'!J150+'Table 5E - PT'!J150+'Table 5F - OT'!J150</f>
        <v>814250</v>
      </c>
      <c r="K150" s="80">
        <f>'Table 5B - IT'!K150+'Table 5C - ET'!K150+'Table 5D - VT'!K150+'Table 5E - PT'!K150+'Table 5F - OT'!K150</f>
        <v>605282</v>
      </c>
      <c r="L150" s="80">
        <f>'Table 5B - IT'!L150+'Table 5C - ET'!L150+'Table 5D - VT'!L150+'Table 5E - PT'!L150+'Table 5F - OT'!L150</f>
        <v>654910</v>
      </c>
      <c r="M150" s="80">
        <f>'Table 5B - IT'!M150+'Table 5C - ET'!M150+'Table 5D - VT'!M150+'Table 5E - PT'!M150+'Table 5F - OT'!M150</f>
        <v>843500</v>
      </c>
      <c r="N150" s="80">
        <f>'Table 5B - IT'!N150+'Table 5C - ET'!N150+'Table 5D - VT'!N150+'Table 5E - PT'!N150+'Table 5F - OT'!N150</f>
        <v>611366</v>
      </c>
      <c r="O150" s="81">
        <f>'Table 5B - IT'!O150+'Table 5C - ET'!O150+'Table 5D - VT'!O150+'Table 5E - PT'!O150+'Table 5F - OT'!O150</f>
        <v>715209</v>
      </c>
      <c r="P150" s="147"/>
    </row>
    <row r="151" spans="1:16" s="145" customFormat="1" ht="18" customHeight="1">
      <c r="A151" s="151"/>
      <c r="B151" s="156" t="s">
        <v>191</v>
      </c>
      <c r="C151" s="152">
        <f t="shared" si="33"/>
        <v>3789731</v>
      </c>
      <c r="D151" s="80">
        <f>'Table 5B - IT'!D151+'Table 5C - ET'!D151+'Table 5D - VT'!D151+'Table 5E - PT'!D151+'Table 5F - OT'!D151</f>
        <v>401313</v>
      </c>
      <c r="E151" s="80">
        <f>'Table 5B - IT'!E151+'Table 5C - ET'!E151+'Table 5D - VT'!E151+'Table 5E - PT'!E151+'Table 5F - OT'!E151</f>
        <v>173802</v>
      </c>
      <c r="F151" s="80">
        <f>'Table 5B - IT'!F151+'Table 5C - ET'!F151+'Table 5D - VT'!F151+'Table 5E - PT'!F151+'Table 5F - OT'!F151</f>
        <v>199030</v>
      </c>
      <c r="G151" s="80">
        <f>'Table 5B - IT'!G151+'Table 5C - ET'!G151+'Table 5D - VT'!G151+'Table 5E - PT'!G151+'Table 5F - OT'!G151</f>
        <v>470381</v>
      </c>
      <c r="H151" s="80">
        <f>'Table 5B - IT'!H151+'Table 5C - ET'!H151+'Table 5D - VT'!H151+'Table 5E - PT'!H151+'Table 5F - OT'!H151</f>
        <v>326251</v>
      </c>
      <c r="I151" s="80">
        <f>'Table 5B - IT'!I151+'Table 5C - ET'!I151+'Table 5D - VT'!I151+'Table 5E - PT'!I151+'Table 5F - OT'!I151</f>
        <v>269895</v>
      </c>
      <c r="J151" s="80">
        <f>'Table 5B - IT'!J151+'Table 5C - ET'!J151+'Table 5D - VT'!J151+'Table 5E - PT'!J151+'Table 5F - OT'!J151</f>
        <v>406130</v>
      </c>
      <c r="K151" s="80">
        <f>'Table 5B - IT'!K151+'Table 5C - ET'!K151+'Table 5D - VT'!K151+'Table 5E - PT'!K151+'Table 5F - OT'!K151</f>
        <v>332275</v>
      </c>
      <c r="L151" s="80">
        <f>'Table 5B - IT'!L151+'Table 5C - ET'!L151+'Table 5D - VT'!L151+'Table 5E - PT'!L151+'Table 5F - OT'!L151</f>
        <v>264966</v>
      </c>
      <c r="M151" s="80">
        <f>'Table 5B - IT'!M151+'Table 5C - ET'!M151+'Table 5D - VT'!M151+'Table 5E - PT'!M151+'Table 5F - OT'!M151</f>
        <v>372265</v>
      </c>
      <c r="N151" s="80">
        <f>'Table 5B - IT'!N151+'Table 5C - ET'!N151+'Table 5D - VT'!N151+'Table 5E - PT'!N151+'Table 5F - OT'!N151</f>
        <v>239113</v>
      </c>
      <c r="O151" s="81">
        <f>'Table 5B - IT'!O151+'Table 5C - ET'!O151+'Table 5D - VT'!O151+'Table 5E - PT'!O151+'Table 5F - OT'!O151</f>
        <v>334310</v>
      </c>
      <c r="P151" s="147"/>
    </row>
    <row r="152" spans="1:16" s="145" customFormat="1" ht="18" customHeight="1">
      <c r="A152" s="151"/>
      <c r="B152" s="156" t="s">
        <v>192</v>
      </c>
      <c r="C152" s="152">
        <f t="shared" si="33"/>
        <v>1250977</v>
      </c>
      <c r="D152" s="80">
        <f>'Table 5B - IT'!D152+'Table 5C - ET'!D152+'Table 5D - VT'!D152+'Table 5E - PT'!D152+'Table 5F - OT'!D152</f>
        <v>119654</v>
      </c>
      <c r="E152" s="80">
        <f>'Table 5B - IT'!E152+'Table 5C - ET'!E152+'Table 5D - VT'!E152+'Table 5E - PT'!E152+'Table 5F - OT'!E152</f>
        <v>73190</v>
      </c>
      <c r="F152" s="80">
        <f>'Table 5B - IT'!F152+'Table 5C - ET'!F152+'Table 5D - VT'!F152+'Table 5E - PT'!F152+'Table 5F - OT'!F152</f>
        <v>67073</v>
      </c>
      <c r="G152" s="80">
        <f>'Table 5B - IT'!G152+'Table 5C - ET'!G152+'Table 5D - VT'!G152+'Table 5E - PT'!G152+'Table 5F - OT'!G152</f>
        <v>157604</v>
      </c>
      <c r="H152" s="80">
        <f>'Table 5B - IT'!H152+'Table 5C - ET'!H152+'Table 5D - VT'!H152+'Table 5E - PT'!H152+'Table 5F - OT'!H152</f>
        <v>94366</v>
      </c>
      <c r="I152" s="80">
        <f>'Table 5B - IT'!I152+'Table 5C - ET'!I152+'Table 5D - VT'!I152+'Table 5E - PT'!I152+'Table 5F - OT'!I152</f>
        <v>94130</v>
      </c>
      <c r="J152" s="80">
        <f>'Table 5B - IT'!J152+'Table 5C - ET'!J152+'Table 5D - VT'!J152+'Table 5E - PT'!J152+'Table 5F - OT'!J152</f>
        <v>129884</v>
      </c>
      <c r="K152" s="80">
        <f>'Table 5B - IT'!K152+'Table 5C - ET'!K152+'Table 5D - VT'!K152+'Table 5E - PT'!K152+'Table 5F - OT'!K152</f>
        <v>97020</v>
      </c>
      <c r="L152" s="80">
        <f>'Table 5B - IT'!L152+'Table 5C - ET'!L152+'Table 5D - VT'!L152+'Table 5E - PT'!L152+'Table 5F - OT'!L152</f>
        <v>102932</v>
      </c>
      <c r="M152" s="80">
        <f>'Table 5B - IT'!M152+'Table 5C - ET'!M152+'Table 5D - VT'!M152+'Table 5E - PT'!M152+'Table 5F - OT'!M152</f>
        <v>127474</v>
      </c>
      <c r="N152" s="80">
        <f>'Table 5B - IT'!N152+'Table 5C - ET'!N152+'Table 5D - VT'!N152+'Table 5E - PT'!N152+'Table 5F - OT'!N152</f>
        <v>94674</v>
      </c>
      <c r="O152" s="81">
        <f>'Table 5B - IT'!O152+'Table 5C - ET'!O152+'Table 5D - VT'!O152+'Table 5E - PT'!O152+'Table 5F - OT'!O152</f>
        <v>92976</v>
      </c>
      <c r="P152" s="147"/>
    </row>
    <row r="153" spans="1:16" s="145" customFormat="1" ht="6.95" customHeight="1">
      <c r="A153" s="151"/>
      <c r="B153" s="157"/>
      <c r="C153" s="260"/>
      <c r="D153" s="78"/>
      <c r="E153" s="78"/>
      <c r="F153" s="78"/>
      <c r="G153" s="78"/>
      <c r="H153" s="78"/>
      <c r="I153" s="78"/>
      <c r="J153" s="78"/>
      <c r="K153" s="78"/>
      <c r="L153" s="78"/>
      <c r="M153" s="78"/>
      <c r="N153" s="78"/>
      <c r="O153" s="79"/>
      <c r="P153" s="147"/>
    </row>
    <row r="154" spans="1:16" s="145" customFormat="1" ht="18" customHeight="1">
      <c r="A154" s="151"/>
      <c r="B154" s="155" t="s">
        <v>69</v>
      </c>
      <c r="C154" s="259">
        <f t="shared" ref="C154:C161" si="35">D154+E154+F154+G154+H154+I154+J154+K154+L154+M154+N154+O154</f>
        <v>12722347</v>
      </c>
      <c r="D154" s="82">
        <f>SUM(D155:D161)</f>
        <v>1335340</v>
      </c>
      <c r="E154" s="82">
        <f t="shared" ref="E154:O154" si="36">SUM(E155:E161)</f>
        <v>593711</v>
      </c>
      <c r="F154" s="82">
        <f t="shared" si="36"/>
        <v>709675</v>
      </c>
      <c r="G154" s="82">
        <f t="shared" si="36"/>
        <v>1358069</v>
      </c>
      <c r="H154" s="82">
        <f t="shared" si="36"/>
        <v>905598</v>
      </c>
      <c r="I154" s="82">
        <f t="shared" si="36"/>
        <v>915935</v>
      </c>
      <c r="J154" s="82">
        <f t="shared" si="36"/>
        <v>1206701</v>
      </c>
      <c r="K154" s="82">
        <f t="shared" si="36"/>
        <v>1038628</v>
      </c>
      <c r="L154" s="82">
        <f t="shared" si="36"/>
        <v>954871</v>
      </c>
      <c r="M154" s="82">
        <f t="shared" si="36"/>
        <v>1455060</v>
      </c>
      <c r="N154" s="82">
        <f t="shared" si="36"/>
        <v>950934</v>
      </c>
      <c r="O154" s="85">
        <f t="shared" si="36"/>
        <v>1297825</v>
      </c>
      <c r="P154" s="147"/>
    </row>
    <row r="155" spans="1:16" s="145" customFormat="1" ht="18" customHeight="1">
      <c r="A155" s="151"/>
      <c r="B155" s="156" t="s">
        <v>193</v>
      </c>
      <c r="C155" s="152">
        <f t="shared" si="35"/>
        <v>2995919</v>
      </c>
      <c r="D155" s="80">
        <f>'Table 5B - IT'!D155+'Table 5C - ET'!D155+'Table 5D - VT'!D155+'Table 5E - PT'!D155+'Table 5F - OT'!D155</f>
        <v>325434</v>
      </c>
      <c r="E155" s="80">
        <f>'Table 5B - IT'!E155+'Table 5C - ET'!E155+'Table 5D - VT'!E155+'Table 5E - PT'!E155+'Table 5F - OT'!E155</f>
        <v>147691</v>
      </c>
      <c r="F155" s="80">
        <f>'Table 5B - IT'!F155+'Table 5C - ET'!F155+'Table 5D - VT'!F155+'Table 5E - PT'!F155+'Table 5F - OT'!F155</f>
        <v>160054</v>
      </c>
      <c r="G155" s="80">
        <f>'Table 5B - IT'!G155+'Table 5C - ET'!G155+'Table 5D - VT'!G155+'Table 5E - PT'!G155+'Table 5F - OT'!G155</f>
        <v>370195</v>
      </c>
      <c r="H155" s="80">
        <f>'Table 5B - IT'!H155+'Table 5C - ET'!H155+'Table 5D - VT'!H155+'Table 5E - PT'!H155+'Table 5F - OT'!H155</f>
        <v>206513</v>
      </c>
      <c r="I155" s="80">
        <f>'Table 5B - IT'!I155+'Table 5C - ET'!I155+'Table 5D - VT'!I155+'Table 5E - PT'!I155+'Table 5F - OT'!I155</f>
        <v>178594</v>
      </c>
      <c r="J155" s="80">
        <f>'Table 5B - IT'!J155+'Table 5C - ET'!J155+'Table 5D - VT'!J155+'Table 5E - PT'!J155+'Table 5F - OT'!J155</f>
        <v>303607</v>
      </c>
      <c r="K155" s="80">
        <f>'Table 5B - IT'!K155+'Table 5C - ET'!K155+'Table 5D - VT'!K155+'Table 5E - PT'!K155+'Table 5F - OT'!K155</f>
        <v>212772</v>
      </c>
      <c r="L155" s="80">
        <f>'Table 5B - IT'!L155+'Table 5C - ET'!L155+'Table 5D - VT'!L155+'Table 5E - PT'!L155+'Table 5F - OT'!L155</f>
        <v>184788</v>
      </c>
      <c r="M155" s="80">
        <f>'Table 5B - IT'!M155+'Table 5C - ET'!M155+'Table 5D - VT'!M155+'Table 5E - PT'!M155+'Table 5F - OT'!M155</f>
        <v>343194</v>
      </c>
      <c r="N155" s="80">
        <f>'Table 5B - IT'!N155+'Table 5C - ET'!N155+'Table 5D - VT'!N155+'Table 5E - PT'!N155+'Table 5F - OT'!N155</f>
        <v>219122</v>
      </c>
      <c r="O155" s="81">
        <f>'Table 5B - IT'!O155+'Table 5C - ET'!O155+'Table 5D - VT'!O155+'Table 5E - PT'!O155+'Table 5F - OT'!O155</f>
        <v>343955</v>
      </c>
      <c r="P155" s="147"/>
    </row>
    <row r="156" spans="1:16" s="145" customFormat="1" ht="18" customHeight="1">
      <c r="A156" s="151"/>
      <c r="B156" s="156" t="s">
        <v>194</v>
      </c>
      <c r="C156" s="152">
        <f t="shared" si="35"/>
        <v>2465809</v>
      </c>
      <c r="D156" s="80">
        <f>'Table 5B - IT'!D156+'Table 5C - ET'!D156+'Table 5D - VT'!D156+'Table 5E - PT'!D156+'Table 5F - OT'!D156</f>
        <v>225453</v>
      </c>
      <c r="E156" s="80">
        <f>'Table 5B - IT'!E156+'Table 5C - ET'!E156+'Table 5D - VT'!E156+'Table 5E - PT'!E156+'Table 5F - OT'!E156</f>
        <v>117700</v>
      </c>
      <c r="F156" s="80">
        <f>'Table 5B - IT'!F156+'Table 5C - ET'!F156+'Table 5D - VT'!F156+'Table 5E - PT'!F156+'Table 5F - OT'!F156</f>
        <v>149775</v>
      </c>
      <c r="G156" s="80">
        <f>'Table 5B - IT'!G156+'Table 5C - ET'!G156+'Table 5D - VT'!G156+'Table 5E - PT'!G156+'Table 5F - OT'!G156</f>
        <v>284254</v>
      </c>
      <c r="H156" s="80">
        <f>'Table 5B - IT'!H156+'Table 5C - ET'!H156+'Table 5D - VT'!H156+'Table 5E - PT'!H156+'Table 5F - OT'!H156</f>
        <v>164084</v>
      </c>
      <c r="I156" s="80">
        <f>'Table 5B - IT'!I156+'Table 5C - ET'!I156+'Table 5D - VT'!I156+'Table 5E - PT'!I156+'Table 5F - OT'!I156</f>
        <v>173533</v>
      </c>
      <c r="J156" s="80">
        <f>'Table 5B - IT'!J156+'Table 5C - ET'!J156+'Table 5D - VT'!J156+'Table 5E - PT'!J156+'Table 5F - OT'!J156</f>
        <v>233270</v>
      </c>
      <c r="K156" s="80">
        <f>'Table 5B - IT'!K156+'Table 5C - ET'!K156+'Table 5D - VT'!K156+'Table 5E - PT'!K156+'Table 5F - OT'!K156</f>
        <v>193287</v>
      </c>
      <c r="L156" s="80">
        <f>'Table 5B - IT'!L156+'Table 5C - ET'!L156+'Table 5D - VT'!L156+'Table 5E - PT'!L156+'Table 5F - OT'!L156</f>
        <v>196495</v>
      </c>
      <c r="M156" s="80">
        <f>'Table 5B - IT'!M156+'Table 5C - ET'!M156+'Table 5D - VT'!M156+'Table 5E - PT'!M156+'Table 5F - OT'!M156</f>
        <v>277902</v>
      </c>
      <c r="N156" s="80">
        <f>'Table 5B - IT'!N156+'Table 5C - ET'!N156+'Table 5D - VT'!N156+'Table 5E - PT'!N156+'Table 5F - OT'!N156</f>
        <v>193118</v>
      </c>
      <c r="O156" s="81">
        <f>'Table 5B - IT'!O156+'Table 5C - ET'!O156+'Table 5D - VT'!O156+'Table 5E - PT'!O156+'Table 5F - OT'!O156</f>
        <v>256938</v>
      </c>
      <c r="P156" s="147"/>
    </row>
    <row r="157" spans="1:16" s="145" customFormat="1" ht="18" customHeight="1">
      <c r="A157" s="151"/>
      <c r="B157" s="156" t="s">
        <v>195</v>
      </c>
      <c r="C157" s="152">
        <f t="shared" si="35"/>
        <v>4879633</v>
      </c>
      <c r="D157" s="80">
        <f>'Table 5B - IT'!D157+'Table 5C - ET'!D157+'Table 5D - VT'!D157+'Table 5E - PT'!D157+'Table 5F - OT'!D157</f>
        <v>564100</v>
      </c>
      <c r="E157" s="80">
        <f>'Table 5B - IT'!E157+'Table 5C - ET'!E157+'Table 5D - VT'!E157+'Table 5E - PT'!E157+'Table 5F - OT'!E157</f>
        <v>217642</v>
      </c>
      <c r="F157" s="80">
        <f>'Table 5B - IT'!F157+'Table 5C - ET'!F157+'Table 5D - VT'!F157+'Table 5E - PT'!F157+'Table 5F - OT'!F157</f>
        <v>269663</v>
      </c>
      <c r="G157" s="80">
        <f>'Table 5B - IT'!G157+'Table 5C - ET'!G157+'Table 5D - VT'!G157+'Table 5E - PT'!G157+'Table 5F - OT'!G157</f>
        <v>490525</v>
      </c>
      <c r="H157" s="80">
        <f>'Table 5B - IT'!H157+'Table 5C - ET'!H157+'Table 5D - VT'!H157+'Table 5E - PT'!H157+'Table 5F - OT'!H157</f>
        <v>357885</v>
      </c>
      <c r="I157" s="80">
        <f>'Table 5B - IT'!I157+'Table 5C - ET'!I157+'Table 5D - VT'!I157+'Table 5E - PT'!I157+'Table 5F - OT'!I157</f>
        <v>359371</v>
      </c>
      <c r="J157" s="80">
        <f>'Table 5B - IT'!J157+'Table 5C - ET'!J157+'Table 5D - VT'!J157+'Table 5E - PT'!J157+'Table 5F - OT'!J157</f>
        <v>494682</v>
      </c>
      <c r="K157" s="80">
        <f>'Table 5B - IT'!K157+'Table 5C - ET'!K157+'Table 5D - VT'!K157+'Table 5E - PT'!K157+'Table 5F - OT'!K157</f>
        <v>432478</v>
      </c>
      <c r="L157" s="80">
        <f>'Table 5B - IT'!L157+'Table 5C - ET'!L157+'Table 5D - VT'!L157+'Table 5E - PT'!L157+'Table 5F - OT'!L157</f>
        <v>370195</v>
      </c>
      <c r="M157" s="80">
        <f>'Table 5B - IT'!M157+'Table 5C - ET'!M157+'Table 5D - VT'!M157+'Table 5E - PT'!M157+'Table 5F - OT'!M157</f>
        <v>568882</v>
      </c>
      <c r="N157" s="80">
        <f>'Table 5B - IT'!N157+'Table 5C - ET'!N157+'Table 5D - VT'!N157+'Table 5E - PT'!N157+'Table 5F - OT'!N157</f>
        <v>345607</v>
      </c>
      <c r="O157" s="81">
        <f>'Table 5B - IT'!O157+'Table 5C - ET'!O157+'Table 5D - VT'!O157+'Table 5E - PT'!O157+'Table 5F - OT'!O157</f>
        <v>408603</v>
      </c>
      <c r="P157" s="147"/>
    </row>
    <row r="158" spans="1:16" s="145" customFormat="1" ht="18" customHeight="1">
      <c r="A158" s="149"/>
      <c r="B158" s="156" t="s">
        <v>196</v>
      </c>
      <c r="C158" s="152">
        <f t="shared" si="35"/>
        <v>1094946</v>
      </c>
      <c r="D158" s="80">
        <f>'Table 5B - IT'!D158+'Table 5C - ET'!D158+'Table 5D - VT'!D158+'Table 5E - PT'!D158+'Table 5F - OT'!D158</f>
        <v>104254</v>
      </c>
      <c r="E158" s="80">
        <f>'Table 5B - IT'!E158+'Table 5C - ET'!E158+'Table 5D - VT'!E158+'Table 5E - PT'!E158+'Table 5F - OT'!E158</f>
        <v>45924</v>
      </c>
      <c r="F158" s="80">
        <f>'Table 5B - IT'!F158+'Table 5C - ET'!F158+'Table 5D - VT'!F158+'Table 5E - PT'!F158+'Table 5F - OT'!F158</f>
        <v>58625</v>
      </c>
      <c r="G158" s="80">
        <f>'Table 5B - IT'!G158+'Table 5C - ET'!G158+'Table 5D - VT'!G158+'Table 5E - PT'!G158+'Table 5F - OT'!G158</f>
        <v>91979</v>
      </c>
      <c r="H158" s="80">
        <f>'Table 5B - IT'!H158+'Table 5C - ET'!H158+'Table 5D - VT'!H158+'Table 5E - PT'!H158+'Table 5F - OT'!H158</f>
        <v>80239</v>
      </c>
      <c r="I158" s="80">
        <f>'Table 5B - IT'!I158+'Table 5C - ET'!I158+'Table 5D - VT'!I158+'Table 5E - PT'!I158+'Table 5F - OT'!I158</f>
        <v>123744</v>
      </c>
      <c r="J158" s="80">
        <f>'Table 5B - IT'!J158+'Table 5C - ET'!J158+'Table 5D - VT'!J158+'Table 5E - PT'!J158+'Table 5F - OT'!J158</f>
        <v>56223</v>
      </c>
      <c r="K158" s="80">
        <f>'Table 5B - IT'!K158+'Table 5C - ET'!K158+'Table 5D - VT'!K158+'Table 5E - PT'!K158+'Table 5F - OT'!K158</f>
        <v>81541</v>
      </c>
      <c r="L158" s="80">
        <f>'Table 5B - IT'!L158+'Table 5C - ET'!L158+'Table 5D - VT'!L158+'Table 5E - PT'!L158+'Table 5F - OT'!L158</f>
        <v>95138</v>
      </c>
      <c r="M158" s="80">
        <f>'Table 5B - IT'!M158+'Table 5C - ET'!M158+'Table 5D - VT'!M158+'Table 5E - PT'!M158+'Table 5F - OT'!M158</f>
        <v>115998</v>
      </c>
      <c r="N158" s="80">
        <f>'Table 5B - IT'!N158+'Table 5C - ET'!N158+'Table 5D - VT'!N158+'Table 5E - PT'!N158+'Table 5F - OT'!N158</f>
        <v>94006</v>
      </c>
      <c r="O158" s="81">
        <f>'Table 5B - IT'!O158+'Table 5C - ET'!O158+'Table 5D - VT'!O158+'Table 5E - PT'!O158+'Table 5F - OT'!O158</f>
        <v>147275</v>
      </c>
      <c r="P158" s="147"/>
    </row>
    <row r="159" spans="1:16" s="145" customFormat="1" ht="18" customHeight="1">
      <c r="A159" s="154"/>
      <c r="B159" s="156" t="s">
        <v>197</v>
      </c>
      <c r="C159" s="152">
        <f t="shared" si="35"/>
        <v>526017</v>
      </c>
      <c r="D159" s="80">
        <f>'Table 5B - IT'!D159+'Table 5C - ET'!D159+'Table 5D - VT'!D159+'Table 5E - PT'!D159+'Table 5F - OT'!D159</f>
        <v>64541</v>
      </c>
      <c r="E159" s="80">
        <f>'Table 5B - IT'!E159+'Table 5C - ET'!E159+'Table 5D - VT'!E159+'Table 5E - PT'!E159+'Table 5F - OT'!E159</f>
        <v>27785</v>
      </c>
      <c r="F159" s="80">
        <f>'Table 5B - IT'!F159+'Table 5C - ET'!F159+'Table 5D - VT'!F159+'Table 5E - PT'!F159+'Table 5F - OT'!F159</f>
        <v>30041</v>
      </c>
      <c r="G159" s="80">
        <f>'Table 5B - IT'!G159+'Table 5C - ET'!G159+'Table 5D - VT'!G159+'Table 5E - PT'!G159+'Table 5F - OT'!G159</f>
        <v>42065</v>
      </c>
      <c r="H159" s="80">
        <f>'Table 5B - IT'!H159+'Table 5C - ET'!H159+'Table 5D - VT'!H159+'Table 5E - PT'!H159+'Table 5F - OT'!H159</f>
        <v>29176</v>
      </c>
      <c r="I159" s="80">
        <f>'Table 5B - IT'!I159+'Table 5C - ET'!I159+'Table 5D - VT'!I159+'Table 5E - PT'!I159+'Table 5F - OT'!I159</f>
        <v>37406</v>
      </c>
      <c r="J159" s="80">
        <f>'Table 5B - IT'!J159+'Table 5C - ET'!J159+'Table 5D - VT'!J159+'Table 5E - PT'!J159+'Table 5F - OT'!J159</f>
        <v>46257</v>
      </c>
      <c r="K159" s="80">
        <f>'Table 5B - IT'!K159+'Table 5C - ET'!K159+'Table 5D - VT'!K159+'Table 5E - PT'!K159+'Table 5F - OT'!K159</f>
        <v>35560</v>
      </c>
      <c r="L159" s="80">
        <f>'Table 5B - IT'!L159+'Table 5C - ET'!L159+'Table 5D - VT'!L159+'Table 5E - PT'!L159+'Table 5F - OT'!L159</f>
        <v>48951</v>
      </c>
      <c r="M159" s="80">
        <f>'Table 5B - IT'!M159+'Table 5C - ET'!M159+'Table 5D - VT'!M159+'Table 5E - PT'!M159+'Table 5F - OT'!M159</f>
        <v>64405</v>
      </c>
      <c r="N159" s="80">
        <f>'Table 5B - IT'!N159+'Table 5C - ET'!N159+'Table 5D - VT'!N159+'Table 5E - PT'!N159+'Table 5F - OT'!N159</f>
        <v>43427</v>
      </c>
      <c r="O159" s="81">
        <f>'Table 5B - IT'!O159+'Table 5C - ET'!O159+'Table 5D - VT'!O159+'Table 5E - PT'!O159+'Table 5F - OT'!O159</f>
        <v>56403</v>
      </c>
      <c r="P159" s="147"/>
    </row>
    <row r="160" spans="1:16" s="145" customFormat="1" ht="18" customHeight="1">
      <c r="A160" s="151"/>
      <c r="B160" s="156" t="s">
        <v>198</v>
      </c>
      <c r="C160" s="152">
        <f t="shared" si="35"/>
        <v>428186</v>
      </c>
      <c r="D160" s="80">
        <f>'Table 5B - IT'!D160+'Table 5C - ET'!D160+'Table 5D - VT'!D160+'Table 5E - PT'!D160+'Table 5F - OT'!D160</f>
        <v>28208</v>
      </c>
      <c r="E160" s="80">
        <f>'Table 5B - IT'!E160+'Table 5C - ET'!E160+'Table 5D - VT'!E160+'Table 5E - PT'!E160+'Table 5F - OT'!E160</f>
        <v>19475</v>
      </c>
      <c r="F160" s="80">
        <f>'Table 5B - IT'!F160+'Table 5C - ET'!F160+'Table 5D - VT'!F160+'Table 5E - PT'!F160+'Table 5F - OT'!F160</f>
        <v>19254</v>
      </c>
      <c r="G160" s="80">
        <f>'Table 5B - IT'!G160+'Table 5C - ET'!G160+'Table 5D - VT'!G160+'Table 5E - PT'!G160+'Table 5F - OT'!G160</f>
        <v>46956</v>
      </c>
      <c r="H160" s="80">
        <f>'Table 5B - IT'!H160+'Table 5C - ET'!H160+'Table 5D - VT'!H160+'Table 5E - PT'!H160+'Table 5F - OT'!H160</f>
        <v>35165</v>
      </c>
      <c r="I160" s="80">
        <f>'Table 5B - IT'!I160+'Table 5C - ET'!I160+'Table 5D - VT'!I160+'Table 5E - PT'!I160+'Table 5F - OT'!I160</f>
        <v>26075</v>
      </c>
      <c r="J160" s="80">
        <f>'Table 5B - IT'!J160+'Table 5C - ET'!J160+'Table 5D - VT'!J160+'Table 5E - PT'!J160+'Table 5F - OT'!J160</f>
        <v>35165</v>
      </c>
      <c r="K160" s="80">
        <f>'Table 5B - IT'!K160+'Table 5C - ET'!K160+'Table 5D - VT'!K160+'Table 5E - PT'!K160+'Table 5F - OT'!K160</f>
        <v>48422</v>
      </c>
      <c r="L160" s="80">
        <f>'Table 5B - IT'!L160+'Table 5C - ET'!L160+'Table 5D - VT'!L160+'Table 5E - PT'!L160+'Table 5F - OT'!L160</f>
        <v>33731</v>
      </c>
      <c r="M160" s="80">
        <f>'Table 5B - IT'!M160+'Table 5C - ET'!M160+'Table 5D - VT'!M160+'Table 5E - PT'!M160+'Table 5F - OT'!M160</f>
        <v>52186</v>
      </c>
      <c r="N160" s="80">
        <f>'Table 5B - IT'!N160+'Table 5C - ET'!N160+'Table 5D - VT'!N160+'Table 5E - PT'!N160+'Table 5F - OT'!N160</f>
        <v>36581</v>
      </c>
      <c r="O160" s="81">
        <f>'Table 5B - IT'!O160+'Table 5C - ET'!O160+'Table 5D - VT'!O160+'Table 5E - PT'!O160+'Table 5F - OT'!O160</f>
        <v>46968</v>
      </c>
      <c r="P160" s="147"/>
    </row>
    <row r="161" spans="1:16" s="145" customFormat="1" ht="18" customHeight="1">
      <c r="A161" s="151"/>
      <c r="B161" s="156" t="s">
        <v>199</v>
      </c>
      <c r="C161" s="152">
        <f t="shared" si="35"/>
        <v>331837</v>
      </c>
      <c r="D161" s="80">
        <f>'Table 5B - IT'!D161+'Table 5C - ET'!D161+'Table 5D - VT'!D161+'Table 5E - PT'!D161+'Table 5F - OT'!D161</f>
        <v>23350</v>
      </c>
      <c r="E161" s="80">
        <f>'Table 5B - IT'!E161+'Table 5C - ET'!E161+'Table 5D - VT'!E161+'Table 5E - PT'!E161+'Table 5F - OT'!E161</f>
        <v>17494</v>
      </c>
      <c r="F161" s="80">
        <f>'Table 5B - IT'!F161+'Table 5C - ET'!F161+'Table 5D - VT'!F161+'Table 5E - PT'!F161+'Table 5F - OT'!F161</f>
        <v>22263</v>
      </c>
      <c r="G161" s="80">
        <f>'Table 5B - IT'!G161+'Table 5C - ET'!G161+'Table 5D - VT'!G161+'Table 5E - PT'!G161+'Table 5F - OT'!G161</f>
        <v>32095</v>
      </c>
      <c r="H161" s="80">
        <f>'Table 5B - IT'!H161+'Table 5C - ET'!H161+'Table 5D - VT'!H161+'Table 5E - PT'!H161+'Table 5F - OT'!H161</f>
        <v>32536</v>
      </c>
      <c r="I161" s="80">
        <f>'Table 5B - IT'!I161+'Table 5C - ET'!I161+'Table 5D - VT'!I161+'Table 5E - PT'!I161+'Table 5F - OT'!I161</f>
        <v>17212</v>
      </c>
      <c r="J161" s="80">
        <f>'Table 5B - IT'!J161+'Table 5C - ET'!J161+'Table 5D - VT'!J161+'Table 5E - PT'!J161+'Table 5F - OT'!J161</f>
        <v>37497</v>
      </c>
      <c r="K161" s="80">
        <f>'Table 5B - IT'!K161+'Table 5C - ET'!K161+'Table 5D - VT'!K161+'Table 5E - PT'!K161+'Table 5F - OT'!K161</f>
        <v>34568</v>
      </c>
      <c r="L161" s="80">
        <f>'Table 5B - IT'!L161+'Table 5C - ET'!L161+'Table 5D - VT'!L161+'Table 5E - PT'!L161+'Table 5F - OT'!L161</f>
        <v>25573</v>
      </c>
      <c r="M161" s="80">
        <f>'Table 5B - IT'!M161+'Table 5C - ET'!M161+'Table 5D - VT'!M161+'Table 5E - PT'!M161+'Table 5F - OT'!M161</f>
        <v>32493</v>
      </c>
      <c r="N161" s="80">
        <f>'Table 5B - IT'!N161+'Table 5C - ET'!N161+'Table 5D - VT'!N161+'Table 5E - PT'!N161+'Table 5F - OT'!N161</f>
        <v>19073</v>
      </c>
      <c r="O161" s="81">
        <f>'Table 5B - IT'!O161+'Table 5C - ET'!O161+'Table 5D - VT'!O161+'Table 5E - PT'!O161+'Table 5F - OT'!O161</f>
        <v>37683</v>
      </c>
      <c r="P161" s="147"/>
    </row>
    <row r="162" spans="1:16" s="145" customFormat="1" ht="6.95" customHeight="1">
      <c r="A162" s="151"/>
      <c r="B162" s="157"/>
      <c r="C162" s="260"/>
      <c r="D162" s="78"/>
      <c r="E162" s="78"/>
      <c r="F162" s="78"/>
      <c r="G162" s="78"/>
      <c r="H162" s="78"/>
      <c r="I162" s="78"/>
      <c r="J162" s="78"/>
      <c r="K162" s="78"/>
      <c r="L162" s="78"/>
      <c r="M162" s="78"/>
      <c r="N162" s="78"/>
      <c r="O162" s="79"/>
      <c r="P162" s="147"/>
    </row>
    <row r="163" spans="1:16" s="145" customFormat="1" ht="18" customHeight="1">
      <c r="A163" s="151"/>
      <c r="B163" s="155" t="s">
        <v>70</v>
      </c>
      <c r="C163" s="259">
        <f t="shared" ref="C163:C169" si="37">D163+E163+F163+G163+H163+I163+J163+K163+L163+M163+N163+O163</f>
        <v>23516502</v>
      </c>
      <c r="D163" s="82">
        <f>SUM(D164:D169)</f>
        <v>2232162</v>
      </c>
      <c r="E163" s="82">
        <f t="shared" ref="E163:O163" si="38">SUM(E164:E169)</f>
        <v>1061360</v>
      </c>
      <c r="F163" s="82">
        <f t="shared" si="38"/>
        <v>1548544</v>
      </c>
      <c r="G163" s="82">
        <f t="shared" si="38"/>
        <v>2573666</v>
      </c>
      <c r="H163" s="82">
        <f t="shared" si="38"/>
        <v>1566948</v>
      </c>
      <c r="I163" s="82">
        <f t="shared" si="38"/>
        <v>1807821</v>
      </c>
      <c r="J163" s="82">
        <f t="shared" si="38"/>
        <v>2319388</v>
      </c>
      <c r="K163" s="82">
        <f t="shared" si="38"/>
        <v>1795082</v>
      </c>
      <c r="L163" s="82">
        <f t="shared" si="38"/>
        <v>1691618</v>
      </c>
      <c r="M163" s="82">
        <f t="shared" si="38"/>
        <v>3049407</v>
      </c>
      <c r="N163" s="82">
        <f t="shared" si="38"/>
        <v>1940625</v>
      </c>
      <c r="O163" s="85">
        <f t="shared" si="38"/>
        <v>1929881</v>
      </c>
      <c r="P163" s="147"/>
    </row>
    <row r="164" spans="1:16" s="145" customFormat="1" ht="18" customHeight="1">
      <c r="A164" s="151"/>
      <c r="B164" s="156" t="s">
        <v>200</v>
      </c>
      <c r="C164" s="152">
        <f t="shared" si="37"/>
        <v>1509531</v>
      </c>
      <c r="D164" s="80">
        <f>'Table 5B - IT'!D164+'Table 5C - ET'!D164+'Table 5D - VT'!D164+'Table 5E - PT'!D164+'Table 5F - OT'!D164</f>
        <v>120107</v>
      </c>
      <c r="E164" s="80">
        <f>'Table 5B - IT'!E164+'Table 5C - ET'!E164+'Table 5D - VT'!E164+'Table 5E - PT'!E164+'Table 5F - OT'!E164</f>
        <v>62292</v>
      </c>
      <c r="F164" s="80">
        <f>'Table 5B - IT'!F164+'Table 5C - ET'!F164+'Table 5D - VT'!F164+'Table 5E - PT'!F164+'Table 5F - OT'!F164</f>
        <v>84244</v>
      </c>
      <c r="G164" s="80">
        <f>'Table 5B - IT'!G164+'Table 5C - ET'!G164+'Table 5D - VT'!G164+'Table 5E - PT'!G164+'Table 5F - OT'!G164</f>
        <v>152983</v>
      </c>
      <c r="H164" s="80">
        <f>'Table 5B - IT'!H164+'Table 5C - ET'!H164+'Table 5D - VT'!H164+'Table 5E - PT'!H164+'Table 5F - OT'!H164</f>
        <v>135394</v>
      </c>
      <c r="I164" s="80">
        <f>'Table 5B - IT'!I164+'Table 5C - ET'!I164+'Table 5D - VT'!I164+'Table 5E - PT'!I164+'Table 5F - OT'!I164</f>
        <v>123200</v>
      </c>
      <c r="J164" s="80">
        <f>'Table 5B - IT'!J164+'Table 5C - ET'!J164+'Table 5D - VT'!J164+'Table 5E - PT'!J164+'Table 5F - OT'!J164</f>
        <v>144723</v>
      </c>
      <c r="K164" s="80">
        <f>'Table 5B - IT'!K164+'Table 5C - ET'!K164+'Table 5D - VT'!K164+'Table 5E - PT'!K164+'Table 5F - OT'!K164</f>
        <v>129651</v>
      </c>
      <c r="L164" s="80">
        <f>'Table 5B - IT'!L164+'Table 5C - ET'!L164+'Table 5D - VT'!L164+'Table 5E - PT'!L164+'Table 5F - OT'!L164</f>
        <v>153697</v>
      </c>
      <c r="M164" s="80">
        <f>'Table 5B - IT'!M164+'Table 5C - ET'!M164+'Table 5D - VT'!M164+'Table 5E - PT'!M164+'Table 5F - OT'!M164</f>
        <v>142949</v>
      </c>
      <c r="N164" s="80">
        <f>'Table 5B - IT'!N164+'Table 5C - ET'!N164+'Table 5D - VT'!N164+'Table 5E - PT'!N164+'Table 5F - OT'!N164</f>
        <v>117033</v>
      </c>
      <c r="O164" s="81">
        <f>'Table 5B - IT'!O164+'Table 5C - ET'!O164+'Table 5D - VT'!O164+'Table 5E - PT'!O164+'Table 5F - OT'!O164</f>
        <v>143258</v>
      </c>
      <c r="P164" s="147"/>
    </row>
    <row r="165" spans="1:16" s="145" customFormat="1" ht="18" customHeight="1">
      <c r="A165" s="151"/>
      <c r="B165" s="156" t="s">
        <v>201</v>
      </c>
      <c r="C165" s="152">
        <f t="shared" si="37"/>
        <v>11457488</v>
      </c>
      <c r="D165" s="80">
        <f>'Table 5B - IT'!D165+'Table 5C - ET'!D165+'Table 5D - VT'!D165+'Table 5E - PT'!D165+'Table 5F - OT'!D165</f>
        <v>1053023</v>
      </c>
      <c r="E165" s="80">
        <f>'Table 5B - IT'!E165+'Table 5C - ET'!E165+'Table 5D - VT'!E165+'Table 5E - PT'!E165+'Table 5F - OT'!E165</f>
        <v>458651</v>
      </c>
      <c r="F165" s="80">
        <f>'Table 5B - IT'!F165+'Table 5C - ET'!F165+'Table 5D - VT'!F165+'Table 5E - PT'!F165+'Table 5F - OT'!F165</f>
        <v>790709</v>
      </c>
      <c r="G165" s="80">
        <f>'Table 5B - IT'!G165+'Table 5C - ET'!G165+'Table 5D - VT'!G165+'Table 5E - PT'!G165+'Table 5F - OT'!G165</f>
        <v>1219492</v>
      </c>
      <c r="H165" s="80">
        <f>'Table 5B - IT'!H165+'Table 5C - ET'!H165+'Table 5D - VT'!H165+'Table 5E - PT'!H165+'Table 5F - OT'!H165</f>
        <v>673471</v>
      </c>
      <c r="I165" s="80">
        <f>'Table 5B - IT'!I165+'Table 5C - ET'!I165+'Table 5D - VT'!I165+'Table 5E - PT'!I165+'Table 5F - OT'!I165</f>
        <v>899185</v>
      </c>
      <c r="J165" s="80">
        <f>'Table 5B - IT'!J165+'Table 5C - ET'!J165+'Table 5D - VT'!J165+'Table 5E - PT'!J165+'Table 5F - OT'!J165</f>
        <v>1150054</v>
      </c>
      <c r="K165" s="80">
        <f>'Table 5B - IT'!K165+'Table 5C - ET'!K165+'Table 5D - VT'!K165+'Table 5E - PT'!K165+'Table 5F - OT'!K165</f>
        <v>877077</v>
      </c>
      <c r="L165" s="80">
        <f>'Table 5B - IT'!L165+'Table 5C - ET'!L165+'Table 5D - VT'!L165+'Table 5E - PT'!L165+'Table 5F - OT'!L165</f>
        <v>785957</v>
      </c>
      <c r="M165" s="80">
        <f>'Table 5B - IT'!M165+'Table 5C - ET'!M165+'Table 5D - VT'!M165+'Table 5E - PT'!M165+'Table 5F - OT'!M165</f>
        <v>1829699</v>
      </c>
      <c r="N165" s="80">
        <f>'Table 5B - IT'!N165+'Table 5C - ET'!N165+'Table 5D - VT'!N165+'Table 5E - PT'!N165+'Table 5F - OT'!N165</f>
        <v>866306</v>
      </c>
      <c r="O165" s="81">
        <f>'Table 5B - IT'!O165+'Table 5C - ET'!O165+'Table 5D - VT'!O165+'Table 5E - PT'!O165+'Table 5F - OT'!O165</f>
        <v>853864</v>
      </c>
      <c r="P165" s="147"/>
    </row>
    <row r="166" spans="1:16" s="145" customFormat="1" ht="18" customHeight="1">
      <c r="A166" s="149"/>
      <c r="B166" s="156" t="s">
        <v>202</v>
      </c>
      <c r="C166" s="152">
        <f t="shared" si="37"/>
        <v>4291687</v>
      </c>
      <c r="D166" s="80">
        <f>'Table 5B - IT'!D166+'Table 5C - ET'!D166+'Table 5D - VT'!D166+'Table 5E - PT'!D166+'Table 5F - OT'!D166</f>
        <v>435030</v>
      </c>
      <c r="E166" s="80">
        <f>'Table 5B - IT'!E166+'Table 5C - ET'!E166+'Table 5D - VT'!E166+'Table 5E - PT'!E166+'Table 5F - OT'!E166</f>
        <v>202944</v>
      </c>
      <c r="F166" s="80">
        <f>'Table 5B - IT'!F166+'Table 5C - ET'!F166+'Table 5D - VT'!F166+'Table 5E - PT'!F166+'Table 5F - OT'!F166</f>
        <v>259970</v>
      </c>
      <c r="G166" s="80">
        <f>'Table 5B - IT'!G166+'Table 5C - ET'!G166+'Table 5D - VT'!G166+'Table 5E - PT'!G166+'Table 5F - OT'!G166</f>
        <v>495025</v>
      </c>
      <c r="H166" s="80">
        <f>'Table 5B - IT'!H166+'Table 5C - ET'!H166+'Table 5D - VT'!H166+'Table 5E - PT'!H166+'Table 5F - OT'!H166</f>
        <v>306039</v>
      </c>
      <c r="I166" s="80">
        <f>'Table 5B - IT'!I166+'Table 5C - ET'!I166+'Table 5D - VT'!I166+'Table 5E - PT'!I166+'Table 5F - OT'!I166</f>
        <v>337215</v>
      </c>
      <c r="J166" s="80">
        <f>'Table 5B - IT'!J166+'Table 5C - ET'!J166+'Table 5D - VT'!J166+'Table 5E - PT'!J166+'Table 5F - OT'!J166</f>
        <v>392536</v>
      </c>
      <c r="K166" s="80">
        <f>'Table 5B - IT'!K166+'Table 5C - ET'!K166+'Table 5D - VT'!K166+'Table 5E - PT'!K166+'Table 5F - OT'!K166</f>
        <v>313818</v>
      </c>
      <c r="L166" s="80">
        <f>'Table 5B - IT'!L166+'Table 5C - ET'!L166+'Table 5D - VT'!L166+'Table 5E - PT'!L166+'Table 5F - OT'!L166</f>
        <v>324067</v>
      </c>
      <c r="M166" s="80">
        <f>'Table 5B - IT'!M166+'Table 5C - ET'!M166+'Table 5D - VT'!M166+'Table 5E - PT'!M166+'Table 5F - OT'!M166</f>
        <v>445212</v>
      </c>
      <c r="N166" s="80">
        <f>'Table 5B - IT'!N166+'Table 5C - ET'!N166+'Table 5D - VT'!N166+'Table 5E - PT'!N166+'Table 5F - OT'!N166</f>
        <v>408340</v>
      </c>
      <c r="O166" s="81">
        <f>'Table 5B - IT'!O166+'Table 5C - ET'!O166+'Table 5D - VT'!O166+'Table 5E - PT'!O166+'Table 5F - OT'!O166</f>
        <v>371491</v>
      </c>
      <c r="P166" s="147"/>
    </row>
    <row r="167" spans="1:16" s="145" customFormat="1" ht="18" customHeight="1">
      <c r="A167" s="154"/>
      <c r="B167" s="156" t="s">
        <v>203</v>
      </c>
      <c r="C167" s="152">
        <f t="shared" si="37"/>
        <v>2453439</v>
      </c>
      <c r="D167" s="80">
        <f>'Table 5B - IT'!D167+'Table 5C - ET'!D167+'Table 5D - VT'!D167+'Table 5E - PT'!D167+'Table 5F - OT'!D167</f>
        <v>239587</v>
      </c>
      <c r="E167" s="80">
        <f>'Table 5B - IT'!E167+'Table 5C - ET'!E167+'Table 5D - VT'!E167+'Table 5E - PT'!E167+'Table 5F - OT'!E167</f>
        <v>132155</v>
      </c>
      <c r="F167" s="80">
        <f>'Table 5B - IT'!F167+'Table 5C - ET'!F167+'Table 5D - VT'!F167+'Table 5E - PT'!F167+'Table 5F - OT'!F167</f>
        <v>141311</v>
      </c>
      <c r="G167" s="80">
        <f>'Table 5B - IT'!G167+'Table 5C - ET'!G167+'Table 5D - VT'!G167+'Table 5E - PT'!G167+'Table 5F - OT'!G167</f>
        <v>270266</v>
      </c>
      <c r="H167" s="80">
        <f>'Table 5B - IT'!H167+'Table 5C - ET'!H167+'Table 5D - VT'!H167+'Table 5E - PT'!H167+'Table 5F - OT'!H167</f>
        <v>189640</v>
      </c>
      <c r="I167" s="80">
        <f>'Table 5B - IT'!I167+'Table 5C - ET'!I167+'Table 5D - VT'!I167+'Table 5E - PT'!I167+'Table 5F - OT'!I167</f>
        <v>177308</v>
      </c>
      <c r="J167" s="80">
        <f>'Table 5B - IT'!J167+'Table 5C - ET'!J167+'Table 5D - VT'!J167+'Table 5E - PT'!J167+'Table 5F - OT'!J167</f>
        <v>254219</v>
      </c>
      <c r="K167" s="80">
        <f>'Table 5B - IT'!K167+'Table 5C - ET'!K167+'Table 5D - VT'!K167+'Table 5E - PT'!K167+'Table 5F - OT'!K167</f>
        <v>186065</v>
      </c>
      <c r="L167" s="80">
        <f>'Table 5B - IT'!L167+'Table 5C - ET'!L167+'Table 5D - VT'!L167+'Table 5E - PT'!L167+'Table 5F - OT'!L167</f>
        <v>199465</v>
      </c>
      <c r="M167" s="80">
        <f>'Table 5B - IT'!M167+'Table 5C - ET'!M167+'Table 5D - VT'!M167+'Table 5E - PT'!M167+'Table 5F - OT'!M167</f>
        <v>241872</v>
      </c>
      <c r="N167" s="80">
        <f>'Table 5B - IT'!N167+'Table 5C - ET'!N167+'Table 5D - VT'!N167+'Table 5E - PT'!N167+'Table 5F - OT'!N167</f>
        <v>205901</v>
      </c>
      <c r="O167" s="81">
        <f>'Table 5B - IT'!O167+'Table 5C - ET'!O167+'Table 5D - VT'!O167+'Table 5E - PT'!O167+'Table 5F - OT'!O167</f>
        <v>215650</v>
      </c>
      <c r="P167" s="147"/>
    </row>
    <row r="168" spans="1:16" s="145" customFormat="1" ht="18" customHeight="1">
      <c r="A168" s="151"/>
      <c r="B168" s="156" t="s">
        <v>204</v>
      </c>
      <c r="C168" s="152">
        <f t="shared" si="37"/>
        <v>2668872</v>
      </c>
      <c r="D168" s="80">
        <f>'Table 5B - IT'!D168+'Table 5C - ET'!D168+'Table 5D - VT'!D168+'Table 5E - PT'!D168+'Table 5F - OT'!D168</f>
        <v>275726</v>
      </c>
      <c r="E168" s="80">
        <f>'Table 5B - IT'!E168+'Table 5C - ET'!E168+'Table 5D - VT'!E168+'Table 5E - PT'!E168+'Table 5F - OT'!E168</f>
        <v>127256</v>
      </c>
      <c r="F168" s="80">
        <f>'Table 5B - IT'!F168+'Table 5C - ET'!F168+'Table 5D - VT'!F168+'Table 5E - PT'!F168+'Table 5F - OT'!F168</f>
        <v>196289</v>
      </c>
      <c r="G168" s="80">
        <f>'Table 5B - IT'!G168+'Table 5C - ET'!G168+'Table 5D - VT'!G168+'Table 5E - PT'!G168+'Table 5F - OT'!G168</f>
        <v>307257</v>
      </c>
      <c r="H168" s="80">
        <f>'Table 5B - IT'!H168+'Table 5C - ET'!H168+'Table 5D - VT'!H168+'Table 5E - PT'!H168+'Table 5F - OT'!H168</f>
        <v>183402</v>
      </c>
      <c r="I168" s="80">
        <f>'Table 5B - IT'!I168+'Table 5C - ET'!I168+'Table 5D - VT'!I168+'Table 5E - PT'!I168+'Table 5F - OT'!I168</f>
        <v>186349</v>
      </c>
      <c r="J168" s="80">
        <f>'Table 5B - IT'!J168+'Table 5C - ET'!J168+'Table 5D - VT'!J168+'Table 5E - PT'!J168+'Table 5F - OT'!J168</f>
        <v>278619</v>
      </c>
      <c r="K168" s="80">
        <f>'Table 5B - IT'!K168+'Table 5C - ET'!K168+'Table 5D - VT'!K168+'Table 5E - PT'!K168+'Table 5F - OT'!K168</f>
        <v>202680</v>
      </c>
      <c r="L168" s="80">
        <f>'Table 5B - IT'!L168+'Table 5C - ET'!L168+'Table 5D - VT'!L168+'Table 5E - PT'!L168+'Table 5F - OT'!L168</f>
        <v>146598</v>
      </c>
      <c r="M168" s="80">
        <f>'Table 5B - IT'!M168+'Table 5C - ET'!M168+'Table 5D - VT'!M168+'Table 5E - PT'!M168+'Table 5F - OT'!M168</f>
        <v>285269</v>
      </c>
      <c r="N168" s="80">
        <f>'Table 5B - IT'!N168+'Table 5C - ET'!N168+'Table 5D - VT'!N168+'Table 5E - PT'!N168+'Table 5F - OT'!N168</f>
        <v>233334</v>
      </c>
      <c r="O168" s="81">
        <f>'Table 5B - IT'!O168+'Table 5C - ET'!O168+'Table 5D - VT'!O168+'Table 5E - PT'!O168+'Table 5F - OT'!O168</f>
        <v>246093</v>
      </c>
      <c r="P168" s="147"/>
    </row>
    <row r="169" spans="1:16" s="145" customFormat="1" ht="18" customHeight="1" thickBot="1">
      <c r="A169" s="151"/>
      <c r="B169" s="159" t="s">
        <v>205</v>
      </c>
      <c r="C169" s="160">
        <f t="shared" si="37"/>
        <v>1135485</v>
      </c>
      <c r="D169" s="83">
        <f>'Table 5B - IT'!D169+'Table 5C - ET'!D169+'Table 5D - VT'!D169+'Table 5E - PT'!D169+'Table 5F - OT'!D169</f>
        <v>108689</v>
      </c>
      <c r="E169" s="83">
        <f>'Table 5B - IT'!E169+'Table 5C - ET'!E169+'Table 5D - VT'!E169+'Table 5E - PT'!E169+'Table 5F - OT'!E169</f>
        <v>78062</v>
      </c>
      <c r="F169" s="83">
        <f>'Table 5B - IT'!F169+'Table 5C - ET'!F169+'Table 5D - VT'!F169+'Table 5E - PT'!F169+'Table 5F - OT'!F169</f>
        <v>76021</v>
      </c>
      <c r="G169" s="83">
        <f>'Table 5B - IT'!G169+'Table 5C - ET'!G169+'Table 5D - VT'!G169+'Table 5E - PT'!G169+'Table 5F - OT'!G169</f>
        <v>128643</v>
      </c>
      <c r="H169" s="83">
        <f>'Table 5B - IT'!H169+'Table 5C - ET'!H169+'Table 5D - VT'!H169+'Table 5E - PT'!H169+'Table 5F - OT'!H169</f>
        <v>79002</v>
      </c>
      <c r="I169" s="83">
        <f>'Table 5B - IT'!I169+'Table 5C - ET'!I169+'Table 5D - VT'!I169+'Table 5E - PT'!I169+'Table 5F - OT'!I169</f>
        <v>84564</v>
      </c>
      <c r="J169" s="83">
        <f>'Table 5B - IT'!J169+'Table 5C - ET'!J169+'Table 5D - VT'!J169+'Table 5E - PT'!J169+'Table 5F - OT'!J169</f>
        <v>99237</v>
      </c>
      <c r="K169" s="83">
        <f>'Table 5B - IT'!K169+'Table 5C - ET'!K169+'Table 5D - VT'!K169+'Table 5E - PT'!K169+'Table 5F - OT'!K169</f>
        <v>85791</v>
      </c>
      <c r="L169" s="83">
        <f>'Table 5B - IT'!L169+'Table 5C - ET'!L169+'Table 5D - VT'!L169+'Table 5E - PT'!L169+'Table 5F - OT'!L169</f>
        <v>81834</v>
      </c>
      <c r="M169" s="83">
        <f>'Table 5B - IT'!M169+'Table 5C - ET'!M169+'Table 5D - VT'!M169+'Table 5E - PT'!M169+'Table 5F - OT'!M169</f>
        <v>104406</v>
      </c>
      <c r="N169" s="83">
        <f>'Table 5B - IT'!N169+'Table 5C - ET'!N169+'Table 5D - VT'!N169+'Table 5E - PT'!N169+'Table 5F - OT'!N169</f>
        <v>109711</v>
      </c>
      <c r="O169" s="84">
        <f>'Table 5B - IT'!O169+'Table 5C - ET'!O169+'Table 5D - VT'!O169+'Table 5E - PT'!O169+'Table 5F - OT'!O169</f>
        <v>99525</v>
      </c>
      <c r="P169" s="147"/>
    </row>
    <row r="170" spans="1:16" s="145" customFormat="1" ht="6.95" customHeight="1">
      <c r="A170" s="151"/>
      <c r="B170" s="185"/>
      <c r="C170" s="261"/>
      <c r="D170" s="181"/>
      <c r="E170" s="181"/>
      <c r="F170" s="181"/>
      <c r="G170" s="181"/>
      <c r="H170" s="181"/>
      <c r="I170" s="181"/>
      <c r="J170" s="181"/>
      <c r="K170" s="181"/>
      <c r="L170" s="181"/>
      <c r="M170" s="181"/>
      <c r="N170" s="181"/>
      <c r="O170" s="182"/>
      <c r="P170" s="147"/>
    </row>
    <row r="171" spans="1:16" s="145" customFormat="1" ht="18" customHeight="1">
      <c r="A171" s="151"/>
      <c r="B171" s="155" t="s">
        <v>71</v>
      </c>
      <c r="C171" s="259">
        <f t="shared" ref="C171:C175" si="39">D171+E171+F171+G171+H171+I171+J171+K171+L171+M171+N171+O171</f>
        <v>12613236</v>
      </c>
      <c r="D171" s="82">
        <f>SUM(D172:D175)</f>
        <v>1177654</v>
      </c>
      <c r="E171" s="82">
        <f t="shared" ref="E171:O171" si="40">SUM(E172:E175)</f>
        <v>588656</v>
      </c>
      <c r="F171" s="82">
        <f t="shared" si="40"/>
        <v>700614</v>
      </c>
      <c r="G171" s="82">
        <f t="shared" si="40"/>
        <v>1261530</v>
      </c>
      <c r="H171" s="82">
        <f t="shared" si="40"/>
        <v>980903</v>
      </c>
      <c r="I171" s="82">
        <f t="shared" si="40"/>
        <v>961560</v>
      </c>
      <c r="J171" s="82">
        <f t="shared" si="40"/>
        <v>1208813</v>
      </c>
      <c r="K171" s="82">
        <f t="shared" si="40"/>
        <v>1024376</v>
      </c>
      <c r="L171" s="82">
        <f t="shared" si="40"/>
        <v>1042205</v>
      </c>
      <c r="M171" s="82">
        <f t="shared" si="40"/>
        <v>1397780</v>
      </c>
      <c r="N171" s="82">
        <f t="shared" si="40"/>
        <v>1164484</v>
      </c>
      <c r="O171" s="85">
        <f t="shared" si="40"/>
        <v>1104661</v>
      </c>
      <c r="P171" s="147"/>
    </row>
    <row r="172" spans="1:16" s="145" customFormat="1" ht="18" customHeight="1">
      <c r="A172" s="149"/>
      <c r="B172" s="156" t="s">
        <v>206</v>
      </c>
      <c r="C172" s="152">
        <f t="shared" si="39"/>
        <v>5612180</v>
      </c>
      <c r="D172" s="80">
        <f>'Table 5B - IT'!D172+'Table 5C - ET'!D172+'Table 5D - VT'!D172+'Table 5E - PT'!D172+'Table 5F - OT'!D172</f>
        <v>510226</v>
      </c>
      <c r="E172" s="80">
        <f>'Table 5B - IT'!E172+'Table 5C - ET'!E172+'Table 5D - VT'!E172+'Table 5E - PT'!E172+'Table 5F - OT'!E172</f>
        <v>233570</v>
      </c>
      <c r="F172" s="80">
        <f>'Table 5B - IT'!F172+'Table 5C - ET'!F172+'Table 5D - VT'!F172+'Table 5E - PT'!F172+'Table 5F - OT'!F172</f>
        <v>310626</v>
      </c>
      <c r="G172" s="80">
        <f>'Table 5B - IT'!G172+'Table 5C - ET'!G172+'Table 5D - VT'!G172+'Table 5E - PT'!G172+'Table 5F - OT'!G172</f>
        <v>530508</v>
      </c>
      <c r="H172" s="80">
        <f>'Table 5B - IT'!H172+'Table 5C - ET'!H172+'Table 5D - VT'!H172+'Table 5E - PT'!H172+'Table 5F - OT'!H172</f>
        <v>485277</v>
      </c>
      <c r="I172" s="80">
        <f>'Table 5B - IT'!I172+'Table 5C - ET'!I172+'Table 5D - VT'!I172+'Table 5E - PT'!I172+'Table 5F - OT'!I172</f>
        <v>416652</v>
      </c>
      <c r="J172" s="80">
        <f>'Table 5B - IT'!J172+'Table 5C - ET'!J172+'Table 5D - VT'!J172+'Table 5E - PT'!J172+'Table 5F - OT'!J172</f>
        <v>501454</v>
      </c>
      <c r="K172" s="80">
        <f>'Table 5B - IT'!K172+'Table 5C - ET'!K172+'Table 5D - VT'!K172+'Table 5E - PT'!K172+'Table 5F - OT'!K172</f>
        <v>438055</v>
      </c>
      <c r="L172" s="80">
        <f>'Table 5B - IT'!L172+'Table 5C - ET'!L172+'Table 5D - VT'!L172+'Table 5E - PT'!L172+'Table 5F - OT'!L172</f>
        <v>435184</v>
      </c>
      <c r="M172" s="80">
        <f>'Table 5B - IT'!M172+'Table 5C - ET'!M172+'Table 5D - VT'!M172+'Table 5E - PT'!M172+'Table 5F - OT'!M172</f>
        <v>627815</v>
      </c>
      <c r="N172" s="80">
        <f>'Table 5B - IT'!N172+'Table 5C - ET'!N172+'Table 5D - VT'!N172+'Table 5E - PT'!N172+'Table 5F - OT'!N172</f>
        <v>583701</v>
      </c>
      <c r="O172" s="81">
        <f>'Table 5B - IT'!O172+'Table 5C - ET'!O172+'Table 5D - VT'!O172+'Table 5E - PT'!O172+'Table 5F - OT'!O172</f>
        <v>539112</v>
      </c>
      <c r="P172" s="147"/>
    </row>
    <row r="173" spans="1:16" s="145" customFormat="1" ht="18" customHeight="1">
      <c r="A173" s="154"/>
      <c r="B173" s="156" t="s">
        <v>207</v>
      </c>
      <c r="C173" s="152">
        <f t="shared" si="39"/>
        <v>1939402</v>
      </c>
      <c r="D173" s="80">
        <f>'Table 5B - IT'!D173+'Table 5C - ET'!D173+'Table 5D - VT'!D173+'Table 5E - PT'!D173+'Table 5F - OT'!D173</f>
        <v>173172</v>
      </c>
      <c r="E173" s="80">
        <f>'Table 5B - IT'!E173+'Table 5C - ET'!E173+'Table 5D - VT'!E173+'Table 5E - PT'!E173+'Table 5F - OT'!E173</f>
        <v>121402</v>
      </c>
      <c r="F173" s="80">
        <f>'Table 5B - IT'!F173+'Table 5C - ET'!F173+'Table 5D - VT'!F173+'Table 5E - PT'!F173+'Table 5F - OT'!F173</f>
        <v>124536</v>
      </c>
      <c r="G173" s="80">
        <f>'Table 5B - IT'!G173+'Table 5C - ET'!G173+'Table 5D - VT'!G173+'Table 5E - PT'!G173+'Table 5F - OT'!G173</f>
        <v>183935</v>
      </c>
      <c r="H173" s="80">
        <f>'Table 5B - IT'!H173+'Table 5C - ET'!H173+'Table 5D - VT'!H173+'Table 5E - PT'!H173+'Table 5F - OT'!H173</f>
        <v>147786</v>
      </c>
      <c r="I173" s="80">
        <f>'Table 5B - IT'!I173+'Table 5C - ET'!I173+'Table 5D - VT'!I173+'Table 5E - PT'!I173+'Table 5F - OT'!I173</f>
        <v>141147</v>
      </c>
      <c r="J173" s="80">
        <f>'Table 5B - IT'!J173+'Table 5C - ET'!J173+'Table 5D - VT'!J173+'Table 5E - PT'!J173+'Table 5F - OT'!J173</f>
        <v>184362</v>
      </c>
      <c r="K173" s="80">
        <f>'Table 5B - IT'!K173+'Table 5C - ET'!K173+'Table 5D - VT'!K173+'Table 5E - PT'!K173+'Table 5F - OT'!K173</f>
        <v>161408</v>
      </c>
      <c r="L173" s="80">
        <f>'Table 5B - IT'!L173+'Table 5C - ET'!L173+'Table 5D - VT'!L173+'Table 5E - PT'!L173+'Table 5F - OT'!L173</f>
        <v>173060</v>
      </c>
      <c r="M173" s="80">
        <f>'Table 5B - IT'!M173+'Table 5C - ET'!M173+'Table 5D - VT'!M173+'Table 5E - PT'!M173+'Table 5F - OT'!M173</f>
        <v>211897</v>
      </c>
      <c r="N173" s="80">
        <f>'Table 5B - IT'!N173+'Table 5C - ET'!N173+'Table 5D - VT'!N173+'Table 5E - PT'!N173+'Table 5F - OT'!N173</f>
        <v>173687</v>
      </c>
      <c r="O173" s="81">
        <f>'Table 5B - IT'!O173+'Table 5C - ET'!O173+'Table 5D - VT'!O173+'Table 5E - PT'!O173+'Table 5F - OT'!O173</f>
        <v>143010</v>
      </c>
      <c r="P173" s="147"/>
    </row>
    <row r="174" spans="1:16" s="145" customFormat="1" ht="18" customHeight="1">
      <c r="A174" s="151"/>
      <c r="B174" s="156" t="s">
        <v>208</v>
      </c>
      <c r="C174" s="152">
        <f t="shared" si="39"/>
        <v>2894515</v>
      </c>
      <c r="D174" s="80">
        <f>'Table 5B - IT'!D174+'Table 5C - ET'!D174+'Table 5D - VT'!D174+'Table 5E - PT'!D174+'Table 5F - OT'!D174</f>
        <v>281564</v>
      </c>
      <c r="E174" s="80">
        <f>'Table 5B - IT'!E174+'Table 5C - ET'!E174+'Table 5D - VT'!E174+'Table 5E - PT'!E174+'Table 5F - OT'!E174</f>
        <v>137182</v>
      </c>
      <c r="F174" s="80">
        <f>'Table 5B - IT'!F174+'Table 5C - ET'!F174+'Table 5D - VT'!F174+'Table 5E - PT'!F174+'Table 5F - OT'!F174</f>
        <v>158754</v>
      </c>
      <c r="G174" s="80">
        <f>'Table 5B - IT'!G174+'Table 5C - ET'!G174+'Table 5D - VT'!G174+'Table 5E - PT'!G174+'Table 5F - OT'!G174</f>
        <v>339068</v>
      </c>
      <c r="H174" s="80">
        <f>'Table 5B - IT'!H174+'Table 5C - ET'!H174+'Table 5D - VT'!H174+'Table 5E - PT'!H174+'Table 5F - OT'!H174</f>
        <v>197007</v>
      </c>
      <c r="I174" s="80">
        <f>'Table 5B - IT'!I174+'Table 5C - ET'!I174+'Table 5D - VT'!I174+'Table 5E - PT'!I174+'Table 5F - OT'!I174</f>
        <v>212908</v>
      </c>
      <c r="J174" s="80">
        <f>'Table 5B - IT'!J174+'Table 5C - ET'!J174+'Table 5D - VT'!J174+'Table 5E - PT'!J174+'Table 5F - OT'!J174</f>
        <v>277486</v>
      </c>
      <c r="K174" s="80">
        <f>'Table 5B - IT'!K174+'Table 5C - ET'!K174+'Table 5D - VT'!K174+'Table 5E - PT'!K174+'Table 5F - OT'!K174</f>
        <v>254583</v>
      </c>
      <c r="L174" s="80">
        <f>'Table 5B - IT'!L174+'Table 5C - ET'!L174+'Table 5D - VT'!L174+'Table 5E - PT'!L174+'Table 5F - OT'!L174</f>
        <v>223819</v>
      </c>
      <c r="M174" s="80">
        <f>'Table 5B - IT'!M174+'Table 5C - ET'!M174+'Table 5D - VT'!M174+'Table 5E - PT'!M174+'Table 5F - OT'!M174</f>
        <v>318372</v>
      </c>
      <c r="N174" s="80">
        <f>'Table 5B - IT'!N174+'Table 5C - ET'!N174+'Table 5D - VT'!N174+'Table 5E - PT'!N174+'Table 5F - OT'!N174</f>
        <v>221113</v>
      </c>
      <c r="O174" s="81">
        <f>'Table 5B - IT'!O174+'Table 5C - ET'!O174+'Table 5D - VT'!O174+'Table 5E - PT'!O174+'Table 5F - OT'!O174</f>
        <v>272659</v>
      </c>
      <c r="P174" s="147"/>
    </row>
    <row r="175" spans="1:16" s="145" customFormat="1" ht="18" customHeight="1">
      <c r="A175" s="151"/>
      <c r="B175" s="156" t="s">
        <v>209</v>
      </c>
      <c r="C175" s="152">
        <f t="shared" si="39"/>
        <v>2167139</v>
      </c>
      <c r="D175" s="80">
        <f>'Table 5B - IT'!D175+'Table 5C - ET'!D175+'Table 5D - VT'!D175+'Table 5E - PT'!D175+'Table 5F - OT'!D175</f>
        <v>212692</v>
      </c>
      <c r="E175" s="80">
        <f>'Table 5B - IT'!E175+'Table 5C - ET'!E175+'Table 5D - VT'!E175+'Table 5E - PT'!E175+'Table 5F - OT'!E175</f>
        <v>96502</v>
      </c>
      <c r="F175" s="80">
        <f>'Table 5B - IT'!F175+'Table 5C - ET'!F175+'Table 5D - VT'!F175+'Table 5E - PT'!F175+'Table 5F - OT'!F175</f>
        <v>106698</v>
      </c>
      <c r="G175" s="80">
        <f>'Table 5B - IT'!G175+'Table 5C - ET'!G175+'Table 5D - VT'!G175+'Table 5E - PT'!G175+'Table 5F - OT'!G175</f>
        <v>208019</v>
      </c>
      <c r="H175" s="80">
        <f>'Table 5B - IT'!H175+'Table 5C - ET'!H175+'Table 5D - VT'!H175+'Table 5E - PT'!H175+'Table 5F - OT'!H175</f>
        <v>150833</v>
      </c>
      <c r="I175" s="80">
        <f>'Table 5B - IT'!I175+'Table 5C - ET'!I175+'Table 5D - VT'!I175+'Table 5E - PT'!I175+'Table 5F - OT'!I175</f>
        <v>190853</v>
      </c>
      <c r="J175" s="80">
        <f>'Table 5B - IT'!J175+'Table 5C - ET'!J175+'Table 5D - VT'!J175+'Table 5E - PT'!J175+'Table 5F - OT'!J175</f>
        <v>245511</v>
      </c>
      <c r="K175" s="80">
        <f>'Table 5B - IT'!K175+'Table 5C - ET'!K175+'Table 5D - VT'!K175+'Table 5E - PT'!K175+'Table 5F - OT'!K175</f>
        <v>170330</v>
      </c>
      <c r="L175" s="80">
        <f>'Table 5B - IT'!L175+'Table 5C - ET'!L175+'Table 5D - VT'!L175+'Table 5E - PT'!L175+'Table 5F - OT'!L175</f>
        <v>210142</v>
      </c>
      <c r="M175" s="80">
        <f>'Table 5B - IT'!M175+'Table 5C - ET'!M175+'Table 5D - VT'!M175+'Table 5E - PT'!M175+'Table 5F - OT'!M175</f>
        <v>239696</v>
      </c>
      <c r="N175" s="80">
        <f>'Table 5B - IT'!N175+'Table 5C - ET'!N175+'Table 5D - VT'!N175+'Table 5E - PT'!N175+'Table 5F - OT'!N175</f>
        <v>185983</v>
      </c>
      <c r="O175" s="81">
        <f>'Table 5B - IT'!O175+'Table 5C - ET'!O175+'Table 5D - VT'!O175+'Table 5E - PT'!O175+'Table 5F - OT'!O175</f>
        <v>149880</v>
      </c>
      <c r="P175" s="147"/>
    </row>
    <row r="176" spans="1:16" s="145" customFormat="1" ht="6.95" customHeight="1">
      <c r="A176" s="151"/>
      <c r="B176" s="157"/>
      <c r="C176" s="260"/>
      <c r="D176" s="78"/>
      <c r="E176" s="78"/>
      <c r="F176" s="78"/>
      <c r="G176" s="78"/>
      <c r="H176" s="78"/>
      <c r="I176" s="78"/>
      <c r="J176" s="78"/>
      <c r="K176" s="78"/>
      <c r="L176" s="78"/>
      <c r="M176" s="78"/>
      <c r="N176" s="78"/>
      <c r="O176" s="79"/>
      <c r="P176" s="147"/>
    </row>
    <row r="177" spans="1:16" s="145" customFormat="1" ht="18" customHeight="1">
      <c r="A177" s="151"/>
      <c r="B177" s="155" t="s">
        <v>72</v>
      </c>
      <c r="C177" s="259">
        <f t="shared" ref="C177:C182" si="41">D177+E177+F177+G177+H177+I177+J177+K177+L177+M177+N177+O177</f>
        <v>18778364</v>
      </c>
      <c r="D177" s="82">
        <f>SUM(D178:D182)</f>
        <v>1814941</v>
      </c>
      <c r="E177" s="82">
        <f t="shared" ref="E177:O177" si="42">SUM(E178:E182)</f>
        <v>987932</v>
      </c>
      <c r="F177" s="82">
        <f t="shared" si="42"/>
        <v>1108281</v>
      </c>
      <c r="G177" s="82">
        <f t="shared" si="42"/>
        <v>1869050</v>
      </c>
      <c r="H177" s="82">
        <f t="shared" si="42"/>
        <v>1322002</v>
      </c>
      <c r="I177" s="82">
        <f t="shared" si="42"/>
        <v>1356164</v>
      </c>
      <c r="J177" s="82">
        <f t="shared" si="42"/>
        <v>1985337</v>
      </c>
      <c r="K177" s="82">
        <f t="shared" si="42"/>
        <v>1434317</v>
      </c>
      <c r="L177" s="82">
        <f t="shared" si="42"/>
        <v>1362085</v>
      </c>
      <c r="M177" s="82">
        <f t="shared" si="42"/>
        <v>1984586</v>
      </c>
      <c r="N177" s="82">
        <f t="shared" si="42"/>
        <v>1629391</v>
      </c>
      <c r="O177" s="85">
        <f t="shared" si="42"/>
        <v>1924278</v>
      </c>
      <c r="P177" s="147"/>
    </row>
    <row r="178" spans="1:16" s="145" customFormat="1" ht="18" customHeight="1">
      <c r="A178" s="151"/>
      <c r="B178" s="156" t="s">
        <v>210</v>
      </c>
      <c r="C178" s="152">
        <f t="shared" si="41"/>
        <v>3820393</v>
      </c>
      <c r="D178" s="80">
        <f>'Table 5B - IT'!D178+'Table 5C - ET'!D178+'Table 5D - VT'!D178+'Table 5E - PT'!D178+'Table 5F - OT'!D178</f>
        <v>373117</v>
      </c>
      <c r="E178" s="80">
        <f>'Table 5B - IT'!E178+'Table 5C - ET'!E178+'Table 5D - VT'!E178+'Table 5E - PT'!E178+'Table 5F - OT'!E178</f>
        <v>234342</v>
      </c>
      <c r="F178" s="80">
        <f>'Table 5B - IT'!F178+'Table 5C - ET'!F178+'Table 5D - VT'!F178+'Table 5E - PT'!F178+'Table 5F - OT'!F178</f>
        <v>260072</v>
      </c>
      <c r="G178" s="80">
        <f>'Table 5B - IT'!G178+'Table 5C - ET'!G178+'Table 5D - VT'!G178+'Table 5E - PT'!G178+'Table 5F - OT'!G178</f>
        <v>274508</v>
      </c>
      <c r="H178" s="80">
        <f>'Table 5B - IT'!H178+'Table 5C - ET'!H178+'Table 5D - VT'!H178+'Table 5E - PT'!H178+'Table 5F - OT'!H178</f>
        <v>296219</v>
      </c>
      <c r="I178" s="80">
        <f>'Table 5B - IT'!I178+'Table 5C - ET'!I178+'Table 5D - VT'!I178+'Table 5E - PT'!I178+'Table 5F - OT'!I178</f>
        <v>257379</v>
      </c>
      <c r="J178" s="80">
        <f>'Table 5B - IT'!J178+'Table 5C - ET'!J178+'Table 5D - VT'!J178+'Table 5E - PT'!J178+'Table 5F - OT'!J178</f>
        <v>346444</v>
      </c>
      <c r="K178" s="80">
        <f>'Table 5B - IT'!K178+'Table 5C - ET'!K178+'Table 5D - VT'!K178+'Table 5E - PT'!K178+'Table 5F - OT'!K178</f>
        <v>225807</v>
      </c>
      <c r="L178" s="80">
        <f>'Table 5B - IT'!L178+'Table 5C - ET'!L178+'Table 5D - VT'!L178+'Table 5E - PT'!L178+'Table 5F - OT'!L178</f>
        <v>291699</v>
      </c>
      <c r="M178" s="80">
        <f>'Table 5B - IT'!M178+'Table 5C - ET'!M178+'Table 5D - VT'!M178+'Table 5E - PT'!M178+'Table 5F - OT'!M178</f>
        <v>388342</v>
      </c>
      <c r="N178" s="80">
        <f>'Table 5B - IT'!N178+'Table 5C - ET'!N178+'Table 5D - VT'!N178+'Table 5E - PT'!N178+'Table 5F - OT'!N178</f>
        <v>385721</v>
      </c>
      <c r="O178" s="81">
        <f>'Table 5B - IT'!O178+'Table 5C - ET'!O178+'Table 5D - VT'!O178+'Table 5E - PT'!O178+'Table 5F - OT'!O178</f>
        <v>486743</v>
      </c>
      <c r="P178" s="147"/>
    </row>
    <row r="179" spans="1:16" s="145" customFormat="1" ht="18" customHeight="1">
      <c r="A179" s="149"/>
      <c r="B179" s="158" t="s">
        <v>211</v>
      </c>
      <c r="C179" s="152">
        <f t="shared" si="41"/>
        <v>2908181</v>
      </c>
      <c r="D179" s="80">
        <f>'Table 5B - IT'!D179+'Table 5C - ET'!D179+'Table 5D - VT'!D179+'Table 5E - PT'!D179+'Table 5F - OT'!D179</f>
        <v>280987</v>
      </c>
      <c r="E179" s="80">
        <f>'Table 5B - IT'!E179+'Table 5C - ET'!E179+'Table 5D - VT'!E179+'Table 5E - PT'!E179+'Table 5F - OT'!E179</f>
        <v>134508</v>
      </c>
      <c r="F179" s="80">
        <f>'Table 5B - IT'!F179+'Table 5C - ET'!F179+'Table 5D - VT'!F179+'Table 5E - PT'!F179+'Table 5F - OT'!F179</f>
        <v>177014</v>
      </c>
      <c r="G179" s="80">
        <f>'Table 5B - IT'!G179+'Table 5C - ET'!G179+'Table 5D - VT'!G179+'Table 5E - PT'!G179+'Table 5F - OT'!G179</f>
        <v>310100</v>
      </c>
      <c r="H179" s="80">
        <f>'Table 5B - IT'!H179+'Table 5C - ET'!H179+'Table 5D - VT'!H179+'Table 5E - PT'!H179+'Table 5F - OT'!H179</f>
        <v>198576</v>
      </c>
      <c r="I179" s="80">
        <f>'Table 5B - IT'!I179+'Table 5C - ET'!I179+'Table 5D - VT'!I179+'Table 5E - PT'!I179+'Table 5F - OT'!I179</f>
        <v>206269</v>
      </c>
      <c r="J179" s="80">
        <f>'Table 5B - IT'!J179+'Table 5C - ET'!J179+'Table 5D - VT'!J179+'Table 5E - PT'!J179+'Table 5F - OT'!J179</f>
        <v>302500</v>
      </c>
      <c r="K179" s="80">
        <f>'Table 5B - IT'!K179+'Table 5C - ET'!K179+'Table 5D - VT'!K179+'Table 5E - PT'!K179+'Table 5F - OT'!K179</f>
        <v>239622</v>
      </c>
      <c r="L179" s="80">
        <f>'Table 5B - IT'!L179+'Table 5C - ET'!L179+'Table 5D - VT'!L179+'Table 5E - PT'!L179+'Table 5F - OT'!L179</f>
        <v>224794</v>
      </c>
      <c r="M179" s="80">
        <f>'Table 5B - IT'!M179+'Table 5C - ET'!M179+'Table 5D - VT'!M179+'Table 5E - PT'!M179+'Table 5F - OT'!M179</f>
        <v>316607</v>
      </c>
      <c r="N179" s="80">
        <f>'Table 5B - IT'!N179+'Table 5C - ET'!N179+'Table 5D - VT'!N179+'Table 5E - PT'!N179+'Table 5F - OT'!N179</f>
        <v>219300</v>
      </c>
      <c r="O179" s="81">
        <f>'Table 5B - IT'!O179+'Table 5C - ET'!O179+'Table 5D - VT'!O179+'Table 5E - PT'!O179+'Table 5F - OT'!O179</f>
        <v>297904</v>
      </c>
      <c r="P179" s="147"/>
    </row>
    <row r="180" spans="1:16" s="145" customFormat="1" ht="18" customHeight="1">
      <c r="A180" s="154"/>
      <c r="B180" s="156" t="s">
        <v>212</v>
      </c>
      <c r="C180" s="152">
        <f t="shared" si="41"/>
        <v>1884215</v>
      </c>
      <c r="D180" s="80">
        <f>'Table 5B - IT'!D180+'Table 5C - ET'!D180+'Table 5D - VT'!D180+'Table 5E - PT'!D180+'Table 5F - OT'!D180</f>
        <v>153641</v>
      </c>
      <c r="E180" s="80">
        <f>'Table 5B - IT'!E180+'Table 5C - ET'!E180+'Table 5D - VT'!E180+'Table 5E - PT'!E180+'Table 5F - OT'!E180</f>
        <v>102156</v>
      </c>
      <c r="F180" s="80">
        <f>'Table 5B - IT'!F180+'Table 5C - ET'!F180+'Table 5D - VT'!F180+'Table 5E - PT'!F180+'Table 5F - OT'!F180</f>
        <v>117360</v>
      </c>
      <c r="G180" s="80">
        <f>'Table 5B - IT'!G180+'Table 5C - ET'!G180+'Table 5D - VT'!G180+'Table 5E - PT'!G180+'Table 5F - OT'!G180</f>
        <v>226513</v>
      </c>
      <c r="H180" s="80">
        <f>'Table 5B - IT'!H180+'Table 5C - ET'!H180+'Table 5D - VT'!H180+'Table 5E - PT'!H180+'Table 5F - OT'!H180</f>
        <v>121031</v>
      </c>
      <c r="I180" s="80">
        <f>'Table 5B - IT'!I180+'Table 5C - ET'!I180+'Table 5D - VT'!I180+'Table 5E - PT'!I180+'Table 5F - OT'!I180</f>
        <v>166885</v>
      </c>
      <c r="J180" s="80">
        <f>'Table 5B - IT'!J180+'Table 5C - ET'!J180+'Table 5D - VT'!J180+'Table 5E - PT'!J180+'Table 5F - OT'!J180</f>
        <v>202981</v>
      </c>
      <c r="K180" s="80">
        <f>'Table 5B - IT'!K180+'Table 5C - ET'!K180+'Table 5D - VT'!K180+'Table 5E - PT'!K180+'Table 5F - OT'!K180</f>
        <v>130767</v>
      </c>
      <c r="L180" s="80">
        <f>'Table 5B - IT'!L180+'Table 5C - ET'!L180+'Table 5D - VT'!L180+'Table 5E - PT'!L180+'Table 5F - OT'!L180</f>
        <v>121217</v>
      </c>
      <c r="M180" s="80">
        <f>'Table 5B - IT'!M180+'Table 5C - ET'!M180+'Table 5D - VT'!M180+'Table 5E - PT'!M180+'Table 5F - OT'!M180</f>
        <v>192706</v>
      </c>
      <c r="N180" s="80">
        <f>'Table 5B - IT'!N180+'Table 5C - ET'!N180+'Table 5D - VT'!N180+'Table 5E - PT'!N180+'Table 5F - OT'!N180</f>
        <v>165929</v>
      </c>
      <c r="O180" s="81">
        <f>'Table 5B - IT'!O180+'Table 5C - ET'!O180+'Table 5D - VT'!O180+'Table 5E - PT'!O180+'Table 5F - OT'!O180</f>
        <v>183029</v>
      </c>
      <c r="P180" s="147"/>
    </row>
    <row r="181" spans="1:16" s="145" customFormat="1" ht="18" customHeight="1">
      <c r="A181" s="151"/>
      <c r="B181" s="156" t="s">
        <v>213</v>
      </c>
      <c r="C181" s="152">
        <f t="shared" si="41"/>
        <v>5901398</v>
      </c>
      <c r="D181" s="80">
        <f>'Table 5B - IT'!D181+'Table 5C - ET'!D181+'Table 5D - VT'!D181+'Table 5E - PT'!D181+'Table 5F - OT'!D181</f>
        <v>625643</v>
      </c>
      <c r="E181" s="80">
        <f>'Table 5B - IT'!E181+'Table 5C - ET'!E181+'Table 5D - VT'!E181+'Table 5E - PT'!E181+'Table 5F - OT'!E181</f>
        <v>344746</v>
      </c>
      <c r="F181" s="80">
        <f>'Table 5B - IT'!F181+'Table 5C - ET'!F181+'Table 5D - VT'!F181+'Table 5E - PT'!F181+'Table 5F - OT'!F181</f>
        <v>312252</v>
      </c>
      <c r="G181" s="80">
        <f>'Table 5B - IT'!G181+'Table 5C - ET'!G181+'Table 5D - VT'!G181+'Table 5E - PT'!G181+'Table 5F - OT'!G181</f>
        <v>666636</v>
      </c>
      <c r="H181" s="80">
        <f>'Table 5B - IT'!H181+'Table 5C - ET'!H181+'Table 5D - VT'!H181+'Table 5E - PT'!H181+'Table 5F - OT'!H181</f>
        <v>407904</v>
      </c>
      <c r="I181" s="80">
        <f>'Table 5B - IT'!I181+'Table 5C - ET'!I181+'Table 5D - VT'!I181+'Table 5E - PT'!I181+'Table 5F - OT'!I181</f>
        <v>429819</v>
      </c>
      <c r="J181" s="80">
        <f>'Table 5B - IT'!J181+'Table 5C - ET'!J181+'Table 5D - VT'!J181+'Table 5E - PT'!J181+'Table 5F - OT'!J181</f>
        <v>736932</v>
      </c>
      <c r="K181" s="80">
        <f>'Table 5B - IT'!K181+'Table 5C - ET'!K181+'Table 5D - VT'!K181+'Table 5E - PT'!K181+'Table 5F - OT'!K181</f>
        <v>459666</v>
      </c>
      <c r="L181" s="80">
        <f>'Table 5B - IT'!L181+'Table 5C - ET'!L181+'Table 5D - VT'!L181+'Table 5E - PT'!L181+'Table 5F - OT'!L181</f>
        <v>351584</v>
      </c>
      <c r="M181" s="80">
        <f>'Table 5B - IT'!M181+'Table 5C - ET'!M181+'Table 5D - VT'!M181+'Table 5E - PT'!M181+'Table 5F - OT'!M181</f>
        <v>671383</v>
      </c>
      <c r="N181" s="80">
        <f>'Table 5B - IT'!N181+'Table 5C - ET'!N181+'Table 5D - VT'!N181+'Table 5E - PT'!N181+'Table 5F - OT'!N181</f>
        <v>465346</v>
      </c>
      <c r="O181" s="81">
        <f>'Table 5B - IT'!O181+'Table 5C - ET'!O181+'Table 5D - VT'!O181+'Table 5E - PT'!O181+'Table 5F - OT'!O181</f>
        <v>429487</v>
      </c>
      <c r="P181" s="147"/>
    </row>
    <row r="182" spans="1:16" s="145" customFormat="1" ht="18" customHeight="1">
      <c r="A182" s="151"/>
      <c r="B182" s="156" t="s">
        <v>214</v>
      </c>
      <c r="C182" s="152">
        <f t="shared" si="41"/>
        <v>4264177</v>
      </c>
      <c r="D182" s="80">
        <f>'Table 5B - IT'!D182+'Table 5C - ET'!D182+'Table 5D - VT'!D182+'Table 5E - PT'!D182+'Table 5F - OT'!D182</f>
        <v>381553</v>
      </c>
      <c r="E182" s="80">
        <f>'Table 5B - IT'!E182+'Table 5C - ET'!E182+'Table 5D - VT'!E182+'Table 5E - PT'!E182+'Table 5F - OT'!E182</f>
        <v>172180</v>
      </c>
      <c r="F182" s="80">
        <f>'Table 5B - IT'!F182+'Table 5C - ET'!F182+'Table 5D - VT'!F182+'Table 5E - PT'!F182+'Table 5F - OT'!F182</f>
        <v>241583</v>
      </c>
      <c r="G182" s="80">
        <f>'Table 5B - IT'!G182+'Table 5C - ET'!G182+'Table 5D - VT'!G182+'Table 5E - PT'!G182+'Table 5F - OT'!G182</f>
        <v>391293</v>
      </c>
      <c r="H182" s="80">
        <f>'Table 5B - IT'!H182+'Table 5C - ET'!H182+'Table 5D - VT'!H182+'Table 5E - PT'!H182+'Table 5F - OT'!H182</f>
        <v>298272</v>
      </c>
      <c r="I182" s="80">
        <f>'Table 5B - IT'!I182+'Table 5C - ET'!I182+'Table 5D - VT'!I182+'Table 5E - PT'!I182+'Table 5F - OT'!I182</f>
        <v>295812</v>
      </c>
      <c r="J182" s="80">
        <f>'Table 5B - IT'!J182+'Table 5C - ET'!J182+'Table 5D - VT'!J182+'Table 5E - PT'!J182+'Table 5F - OT'!J182</f>
        <v>396480</v>
      </c>
      <c r="K182" s="80">
        <f>'Table 5B - IT'!K182+'Table 5C - ET'!K182+'Table 5D - VT'!K182+'Table 5E - PT'!K182+'Table 5F - OT'!K182</f>
        <v>378455</v>
      </c>
      <c r="L182" s="80">
        <f>'Table 5B - IT'!L182+'Table 5C - ET'!L182+'Table 5D - VT'!L182+'Table 5E - PT'!L182+'Table 5F - OT'!L182</f>
        <v>372791</v>
      </c>
      <c r="M182" s="80">
        <f>'Table 5B - IT'!M182+'Table 5C - ET'!M182+'Table 5D - VT'!M182+'Table 5E - PT'!M182+'Table 5F - OT'!M182</f>
        <v>415548</v>
      </c>
      <c r="N182" s="80">
        <f>'Table 5B - IT'!N182+'Table 5C - ET'!N182+'Table 5D - VT'!N182+'Table 5E - PT'!N182+'Table 5F - OT'!N182</f>
        <v>393095</v>
      </c>
      <c r="O182" s="81">
        <f>'Table 5B - IT'!O182+'Table 5C - ET'!O182+'Table 5D - VT'!O182+'Table 5E - PT'!O182+'Table 5F - OT'!O182</f>
        <v>527115</v>
      </c>
      <c r="P182" s="147"/>
    </row>
    <row r="183" spans="1:16" s="145" customFormat="1" ht="6.95" customHeight="1">
      <c r="A183" s="151"/>
      <c r="B183" s="157"/>
      <c r="C183" s="260"/>
      <c r="D183" s="78"/>
      <c r="E183" s="78"/>
      <c r="F183" s="78"/>
      <c r="G183" s="78"/>
      <c r="H183" s="78"/>
      <c r="I183" s="78"/>
      <c r="J183" s="78"/>
      <c r="K183" s="78"/>
      <c r="L183" s="78"/>
      <c r="M183" s="78"/>
      <c r="N183" s="78"/>
      <c r="O183" s="79"/>
      <c r="P183" s="147"/>
    </row>
    <row r="184" spans="1:16" s="145" customFormat="1" ht="18" customHeight="1">
      <c r="A184" s="151"/>
      <c r="B184" s="155" t="s">
        <v>73</v>
      </c>
      <c r="C184" s="259">
        <f t="shared" ref="C184:C191" si="43">D184+E184+F184+G184+H184+I184+J184+K184+L184+M184+N184+O184</f>
        <v>28296251</v>
      </c>
      <c r="D184" s="82">
        <f>+SUM(D185:D189)</f>
        <v>2869343</v>
      </c>
      <c r="E184" s="82">
        <f t="shared" ref="E184:O184" si="44">+SUM(E185:E189)</f>
        <v>1339097</v>
      </c>
      <c r="F184" s="82">
        <f t="shared" si="44"/>
        <v>1541310</v>
      </c>
      <c r="G184" s="82">
        <f t="shared" si="44"/>
        <v>3371856</v>
      </c>
      <c r="H184" s="82">
        <f t="shared" si="44"/>
        <v>2141416</v>
      </c>
      <c r="I184" s="82">
        <f t="shared" si="44"/>
        <v>2011990</v>
      </c>
      <c r="J184" s="82">
        <f t="shared" si="44"/>
        <v>2953420</v>
      </c>
      <c r="K184" s="82">
        <f t="shared" si="44"/>
        <v>2237190</v>
      </c>
      <c r="L184" s="82">
        <f t="shared" si="44"/>
        <v>1964867</v>
      </c>
      <c r="M184" s="82">
        <f t="shared" si="44"/>
        <v>3377300</v>
      </c>
      <c r="N184" s="82">
        <f t="shared" si="44"/>
        <v>2498972</v>
      </c>
      <c r="O184" s="85">
        <f t="shared" si="44"/>
        <v>1989490</v>
      </c>
      <c r="P184" s="147"/>
    </row>
    <row r="185" spans="1:16" s="145" customFormat="1" ht="18" customHeight="1">
      <c r="A185" s="151"/>
      <c r="B185" s="156" t="s">
        <v>215</v>
      </c>
      <c r="C185" s="152">
        <f t="shared" si="43"/>
        <v>5942021</v>
      </c>
      <c r="D185" s="80">
        <f>'Table 5B - IT'!D185+'Table 5C - ET'!D185+'Table 5D - VT'!D185+'Table 5E - PT'!D185+'Table 5F - OT'!D185</f>
        <v>532390</v>
      </c>
      <c r="E185" s="80">
        <f>'Table 5B - IT'!E185+'Table 5C - ET'!E185+'Table 5D - VT'!E185+'Table 5E - PT'!E185+'Table 5F - OT'!E185</f>
        <v>273567</v>
      </c>
      <c r="F185" s="80">
        <f>'Table 5B - IT'!F185+'Table 5C - ET'!F185+'Table 5D - VT'!F185+'Table 5E - PT'!F185+'Table 5F - OT'!F185</f>
        <v>317017</v>
      </c>
      <c r="G185" s="80">
        <f>'Table 5B - IT'!G185+'Table 5C - ET'!G185+'Table 5D - VT'!G185+'Table 5E - PT'!G185+'Table 5F - OT'!G185</f>
        <v>651749</v>
      </c>
      <c r="H185" s="80">
        <f>'Table 5B - IT'!H185+'Table 5C - ET'!H185+'Table 5D - VT'!H185+'Table 5E - PT'!H185+'Table 5F - OT'!H185</f>
        <v>517107</v>
      </c>
      <c r="I185" s="80">
        <f>'Table 5B - IT'!I185+'Table 5C - ET'!I185+'Table 5D - VT'!I185+'Table 5E - PT'!I185+'Table 5F - OT'!I185</f>
        <v>453437</v>
      </c>
      <c r="J185" s="80">
        <f>'Table 5B - IT'!J185+'Table 5C - ET'!J185+'Table 5D - VT'!J185+'Table 5E - PT'!J185+'Table 5F - OT'!J185</f>
        <v>589111</v>
      </c>
      <c r="K185" s="80">
        <f>'Table 5B - IT'!K185+'Table 5C - ET'!K185+'Table 5D - VT'!K185+'Table 5E - PT'!K185+'Table 5F - OT'!K185</f>
        <v>550769</v>
      </c>
      <c r="L185" s="80">
        <f>'Table 5B - IT'!L185+'Table 5C - ET'!L185+'Table 5D - VT'!L185+'Table 5E - PT'!L185+'Table 5F - OT'!L185</f>
        <v>476374</v>
      </c>
      <c r="M185" s="80">
        <f>'Table 5B - IT'!M185+'Table 5C - ET'!M185+'Table 5D - VT'!M185+'Table 5E - PT'!M185+'Table 5F - OT'!M185</f>
        <v>630097</v>
      </c>
      <c r="N185" s="80">
        <f>'Table 5B - IT'!N185+'Table 5C - ET'!N185+'Table 5D - VT'!N185+'Table 5E - PT'!N185+'Table 5F - OT'!N185</f>
        <v>508310</v>
      </c>
      <c r="O185" s="81">
        <f>'Table 5B - IT'!O185+'Table 5C - ET'!O185+'Table 5D - VT'!O185+'Table 5E - PT'!O185+'Table 5F - OT'!O185</f>
        <v>442093</v>
      </c>
      <c r="P185" s="147"/>
    </row>
    <row r="186" spans="1:16" s="145" customFormat="1" ht="18" customHeight="1">
      <c r="A186" s="149"/>
      <c r="B186" s="156" t="s">
        <v>216</v>
      </c>
      <c r="C186" s="152">
        <f t="shared" si="43"/>
        <v>8944507</v>
      </c>
      <c r="D186" s="80">
        <f>'Table 5B - IT'!D186+'Table 5C - ET'!D186+'Table 5D - VT'!D186+'Table 5E - PT'!D186+'Table 5F - OT'!D186</f>
        <v>824983</v>
      </c>
      <c r="E186" s="80">
        <f>'Table 5B - IT'!E186+'Table 5C - ET'!E186+'Table 5D - VT'!E186+'Table 5E - PT'!E186+'Table 5F - OT'!E186</f>
        <v>413086</v>
      </c>
      <c r="F186" s="80">
        <f>'Table 5B - IT'!F186+'Table 5C - ET'!F186+'Table 5D - VT'!F186+'Table 5E - PT'!F186+'Table 5F - OT'!F186</f>
        <v>477111</v>
      </c>
      <c r="G186" s="80">
        <f>'Table 5B - IT'!G186+'Table 5C - ET'!G186+'Table 5D - VT'!G186+'Table 5E - PT'!G186+'Table 5F - OT'!G186</f>
        <v>1030877</v>
      </c>
      <c r="H186" s="80">
        <f>'Table 5B - IT'!H186+'Table 5C - ET'!H186+'Table 5D - VT'!H186+'Table 5E - PT'!H186+'Table 5F - OT'!H186</f>
        <v>686288</v>
      </c>
      <c r="I186" s="80">
        <f>'Table 5B - IT'!I186+'Table 5C - ET'!I186+'Table 5D - VT'!I186+'Table 5E - PT'!I186+'Table 5F - OT'!I186</f>
        <v>668171</v>
      </c>
      <c r="J186" s="80">
        <f>'Table 5B - IT'!J186+'Table 5C - ET'!J186+'Table 5D - VT'!J186+'Table 5E - PT'!J186+'Table 5F - OT'!J186</f>
        <v>985342</v>
      </c>
      <c r="K186" s="80">
        <f>'Table 5B - IT'!K186+'Table 5C - ET'!K186+'Table 5D - VT'!K186+'Table 5E - PT'!K186+'Table 5F - OT'!K186</f>
        <v>675310</v>
      </c>
      <c r="L186" s="80">
        <f>'Table 5B - IT'!L186+'Table 5C - ET'!L186+'Table 5D - VT'!L186+'Table 5E - PT'!L186+'Table 5F - OT'!L186</f>
        <v>590311</v>
      </c>
      <c r="M186" s="80">
        <f>'Table 5B - IT'!M186+'Table 5C - ET'!M186+'Table 5D - VT'!M186+'Table 5E - PT'!M186+'Table 5F - OT'!M186</f>
        <v>1105597</v>
      </c>
      <c r="N186" s="80">
        <f>'Table 5B - IT'!N186+'Table 5C - ET'!N186+'Table 5D - VT'!N186+'Table 5E - PT'!N186+'Table 5F - OT'!N186</f>
        <v>875478</v>
      </c>
      <c r="O186" s="81">
        <f>'Table 5B - IT'!O186+'Table 5C - ET'!O186+'Table 5D - VT'!O186+'Table 5E - PT'!O186+'Table 5F - OT'!O186</f>
        <v>611953</v>
      </c>
      <c r="P186" s="147"/>
    </row>
    <row r="187" spans="1:16" s="145" customFormat="1" ht="18" customHeight="1">
      <c r="A187" s="154"/>
      <c r="B187" s="156" t="s">
        <v>217</v>
      </c>
      <c r="C187" s="152">
        <f t="shared" si="43"/>
        <v>8964845</v>
      </c>
      <c r="D187" s="80">
        <f>'Table 5B - IT'!D187+'Table 5C - ET'!D187+'Table 5D - VT'!D187+'Table 5E - PT'!D187+'Table 5F - OT'!D187</f>
        <v>961067</v>
      </c>
      <c r="E187" s="80">
        <f>'Table 5B - IT'!E187+'Table 5C - ET'!E187+'Table 5D - VT'!E187+'Table 5E - PT'!E187+'Table 5F - OT'!E187</f>
        <v>449995</v>
      </c>
      <c r="F187" s="80">
        <f>'Table 5B - IT'!F187+'Table 5C - ET'!F187+'Table 5D - VT'!F187+'Table 5E - PT'!F187+'Table 5F - OT'!F187</f>
        <v>504613</v>
      </c>
      <c r="G187" s="80">
        <f>'Table 5B - IT'!G187+'Table 5C - ET'!G187+'Table 5D - VT'!G187+'Table 5E - PT'!G187+'Table 5F - OT'!G187</f>
        <v>1264014</v>
      </c>
      <c r="H187" s="80">
        <f>'Table 5B - IT'!H187+'Table 5C - ET'!H187+'Table 5D - VT'!H187+'Table 5E - PT'!H187+'Table 5F - OT'!H187</f>
        <v>595532</v>
      </c>
      <c r="I187" s="80">
        <f>'Table 5B - IT'!I187+'Table 5C - ET'!I187+'Table 5D - VT'!I187+'Table 5E - PT'!I187+'Table 5F - OT'!I187</f>
        <v>570998</v>
      </c>
      <c r="J187" s="80">
        <f>'Table 5B - IT'!J187+'Table 5C - ET'!J187+'Table 5D - VT'!J187+'Table 5E - PT'!J187+'Table 5F - OT'!J187</f>
        <v>961628</v>
      </c>
      <c r="K187" s="80">
        <f>'Table 5B - IT'!K187+'Table 5C - ET'!K187+'Table 5D - VT'!K187+'Table 5E - PT'!K187+'Table 5F - OT'!K187</f>
        <v>657191</v>
      </c>
      <c r="L187" s="80">
        <f>'Table 5B - IT'!L187+'Table 5C - ET'!L187+'Table 5D - VT'!L187+'Table 5E - PT'!L187+'Table 5F - OT'!L187</f>
        <v>548347</v>
      </c>
      <c r="M187" s="80">
        <f>'Table 5B - IT'!M187+'Table 5C - ET'!M187+'Table 5D - VT'!M187+'Table 5E - PT'!M187+'Table 5F - OT'!M187</f>
        <v>1093846</v>
      </c>
      <c r="N187" s="80">
        <f>'Table 5B - IT'!N187+'Table 5C - ET'!N187+'Table 5D - VT'!N187+'Table 5E - PT'!N187+'Table 5F - OT'!N187</f>
        <v>746455</v>
      </c>
      <c r="O187" s="81">
        <f>'Table 5B - IT'!O187+'Table 5C - ET'!O187+'Table 5D - VT'!O187+'Table 5E - PT'!O187+'Table 5F - OT'!O187</f>
        <v>611159</v>
      </c>
      <c r="P187" s="147"/>
    </row>
    <row r="188" spans="1:16" s="145" customFormat="1" ht="18" customHeight="1">
      <c r="B188" s="156" t="s">
        <v>218</v>
      </c>
      <c r="C188" s="152">
        <f t="shared" si="43"/>
        <v>1659152</v>
      </c>
      <c r="D188" s="80">
        <f>'Table 5B - IT'!D188+'Table 5C - ET'!D188+'Table 5D - VT'!D188+'Table 5E - PT'!D188+'Table 5F - OT'!D188</f>
        <v>131122</v>
      </c>
      <c r="E188" s="80">
        <f>'Table 5B - IT'!E188+'Table 5C - ET'!E188+'Table 5D - VT'!E188+'Table 5E - PT'!E188+'Table 5F - OT'!E188</f>
        <v>55856</v>
      </c>
      <c r="F188" s="80">
        <f>'Table 5B - IT'!F188+'Table 5C - ET'!F188+'Table 5D - VT'!F188+'Table 5E - PT'!F188+'Table 5F - OT'!F188</f>
        <v>75834</v>
      </c>
      <c r="G188" s="80">
        <f>'Table 5B - IT'!G188+'Table 5C - ET'!G188+'Table 5D - VT'!G188+'Table 5E - PT'!G188+'Table 5F - OT'!G188</f>
        <v>128265</v>
      </c>
      <c r="H188" s="80">
        <f>'Table 5B - IT'!H188+'Table 5C - ET'!H188+'Table 5D - VT'!H188+'Table 5E - PT'!H188+'Table 5F - OT'!H188</f>
        <v>181405</v>
      </c>
      <c r="I188" s="80">
        <f>'Table 5B - IT'!I188+'Table 5C - ET'!I188+'Table 5D - VT'!I188+'Table 5E - PT'!I188+'Table 5F - OT'!I188</f>
        <v>138152</v>
      </c>
      <c r="J188" s="80">
        <f>'Table 5B - IT'!J188+'Table 5C - ET'!J188+'Table 5D - VT'!J188+'Table 5E - PT'!J188+'Table 5F - OT'!J188</f>
        <v>183430</v>
      </c>
      <c r="K188" s="80">
        <f>'Table 5B - IT'!K188+'Table 5C - ET'!K188+'Table 5D - VT'!K188+'Table 5E - PT'!K188+'Table 5F - OT'!K188</f>
        <v>128047</v>
      </c>
      <c r="L188" s="80">
        <f>'Table 5B - IT'!L188+'Table 5C - ET'!L188+'Table 5D - VT'!L188+'Table 5E - PT'!L188+'Table 5F - OT'!L188</f>
        <v>132350</v>
      </c>
      <c r="M188" s="80">
        <f>'Table 5B - IT'!M188+'Table 5C - ET'!M188+'Table 5D - VT'!M188+'Table 5E - PT'!M188+'Table 5F - OT'!M188</f>
        <v>241103</v>
      </c>
      <c r="N188" s="80">
        <f>'Table 5B - IT'!N188+'Table 5C - ET'!N188+'Table 5D - VT'!N188+'Table 5E - PT'!N188+'Table 5F - OT'!N188</f>
        <v>128091</v>
      </c>
      <c r="O188" s="81">
        <f>'Table 5B - IT'!O188+'Table 5C - ET'!O188+'Table 5D - VT'!O188+'Table 5E - PT'!O188+'Table 5F - OT'!O188</f>
        <v>135497</v>
      </c>
      <c r="P188" s="147"/>
    </row>
    <row r="189" spans="1:16" s="145" customFormat="1" ht="18" customHeight="1" thickBot="1">
      <c r="B189" s="159" t="s">
        <v>219</v>
      </c>
      <c r="C189" s="160">
        <f t="shared" ref="C189" si="45">D189+E189+F189+G189+H189+I189+J189+K189+L189+M189+N189+O189</f>
        <v>2785726</v>
      </c>
      <c r="D189" s="83">
        <f>'Table 5B - IT'!D189+'Table 5C - ET'!D189+'Table 5D - VT'!D189+'Table 5E - PT'!D189+'Table 5F - OT'!D189</f>
        <v>419781</v>
      </c>
      <c r="E189" s="83">
        <f>'Table 5B - IT'!E189+'Table 5C - ET'!E189+'Table 5D - VT'!E189+'Table 5E - PT'!E189+'Table 5F - OT'!E189</f>
        <v>146593</v>
      </c>
      <c r="F189" s="83">
        <f>'Table 5B - IT'!F189+'Table 5C - ET'!F189+'Table 5D - VT'!F189+'Table 5E - PT'!F189+'Table 5F - OT'!F189</f>
        <v>166735</v>
      </c>
      <c r="G189" s="83">
        <f>'Table 5B - IT'!G189+'Table 5C - ET'!G189+'Table 5D - VT'!G189+'Table 5E - PT'!G189+'Table 5F - OT'!G189</f>
        <v>296951</v>
      </c>
      <c r="H189" s="83">
        <f>'Table 5B - IT'!H189+'Table 5C - ET'!H189+'Table 5D - VT'!H189+'Table 5E - PT'!H189+'Table 5F - OT'!H189</f>
        <v>161084</v>
      </c>
      <c r="I189" s="83">
        <f>'Table 5B - IT'!I189+'Table 5C - ET'!I189+'Table 5D - VT'!I189+'Table 5E - PT'!I189+'Table 5F - OT'!I189</f>
        <v>181232</v>
      </c>
      <c r="J189" s="83">
        <f>'Table 5B - IT'!J189+'Table 5C - ET'!J189+'Table 5D - VT'!J189+'Table 5E - PT'!J189+'Table 5F - OT'!J189</f>
        <v>233909</v>
      </c>
      <c r="K189" s="83">
        <f>'Table 5B - IT'!K189+'Table 5C - ET'!K189+'Table 5D - VT'!K189+'Table 5E - PT'!K189+'Table 5F - OT'!K189</f>
        <v>225873</v>
      </c>
      <c r="L189" s="83">
        <f>'Table 5B - IT'!L189+'Table 5C - ET'!L189+'Table 5D - VT'!L189+'Table 5E - PT'!L189+'Table 5F - OT'!L189</f>
        <v>217485</v>
      </c>
      <c r="M189" s="83">
        <f>'Table 5B - IT'!M189+'Table 5C - ET'!M189+'Table 5D - VT'!M189+'Table 5E - PT'!M189+'Table 5F - OT'!M189</f>
        <v>306657</v>
      </c>
      <c r="N189" s="83">
        <f>'Table 5B - IT'!N189+'Table 5C - ET'!N189+'Table 5D - VT'!N189+'Table 5E - PT'!N189+'Table 5F - OT'!N189</f>
        <v>240638</v>
      </c>
      <c r="O189" s="84">
        <f>'Table 5B - IT'!O189+'Table 5C - ET'!O189+'Table 5D - VT'!O189+'Table 5E - PT'!O189+'Table 5F - OT'!O189</f>
        <v>188788</v>
      </c>
      <c r="P189" s="147"/>
    </row>
    <row r="190" spans="1:16" s="145" customFormat="1" ht="6.95" customHeight="1" thickBot="1">
      <c r="B190" s="239"/>
      <c r="C190" s="176"/>
      <c r="D190" s="76"/>
      <c r="E190" s="76"/>
      <c r="F190" s="76"/>
      <c r="G190" s="76"/>
      <c r="H190" s="76"/>
      <c r="I190" s="76"/>
      <c r="J190" s="76"/>
      <c r="K190" s="76"/>
      <c r="L190" s="76"/>
      <c r="M190" s="76"/>
      <c r="N190" s="76"/>
      <c r="O190" s="77"/>
      <c r="P190" s="147"/>
    </row>
    <row r="191" spans="1:16" s="144" customFormat="1" ht="18" customHeight="1" thickBot="1">
      <c r="A191" s="238"/>
      <c r="B191" s="262" t="s">
        <v>40</v>
      </c>
      <c r="C191" s="246">
        <f t="shared" si="43"/>
        <v>101916102</v>
      </c>
      <c r="D191" s="246">
        <f>'Table 5B - IT'!D191+'Table 5C - ET'!D191+'Table 5D - VT'!D191+'Table 5E - PT'!D191+'Table 5F - OT'!D191</f>
        <v>10690689</v>
      </c>
      <c r="E191" s="246">
        <f>'Table 5B - IT'!E191+'Table 5C - ET'!E191+'Table 5D - VT'!E191+'Table 5E - PT'!E191+'Table 5F - OT'!E191</f>
        <v>9535863</v>
      </c>
      <c r="F191" s="246">
        <f>'Table 5B - IT'!F191+'Table 5C - ET'!F191+'Table 5D - VT'!F191+'Table 5E - PT'!F191+'Table 5F - OT'!F191</f>
        <v>10451811</v>
      </c>
      <c r="G191" s="246">
        <f>'Table 5B - IT'!G191+'Table 5C - ET'!G191+'Table 5D - VT'!G191+'Table 5E - PT'!G191+'Table 5F - OT'!G191</f>
        <v>5794751</v>
      </c>
      <c r="H191" s="246">
        <f>'Table 5B - IT'!H191+'Table 5C - ET'!H191+'Table 5D - VT'!H191+'Table 5E - PT'!H191+'Table 5F - OT'!H191</f>
        <v>8090185</v>
      </c>
      <c r="I191" s="246">
        <f>'Table 5B - IT'!I191+'Table 5C - ET'!I191+'Table 5D - VT'!I191+'Table 5E - PT'!I191+'Table 5F - OT'!I191</f>
        <v>6826499</v>
      </c>
      <c r="J191" s="246">
        <f>'Table 5B - IT'!J191+'Table 5C - ET'!J191+'Table 5D - VT'!J191+'Table 5E - PT'!J191+'Table 5F - OT'!J191</f>
        <v>11695555</v>
      </c>
      <c r="K191" s="246">
        <f>'Table 5B - IT'!K191+'Table 5C - ET'!K191+'Table 5D - VT'!K191+'Table 5E - PT'!K191+'Table 5F - OT'!K191</f>
        <v>7524984</v>
      </c>
      <c r="L191" s="246">
        <f>'Table 5B - IT'!L191+'Table 5C - ET'!L191+'Table 5D - VT'!L191+'Table 5E - PT'!L191+'Table 5F - OT'!L191</f>
        <v>10557535</v>
      </c>
      <c r="M191" s="246">
        <f>'Table 5B - IT'!M191+'Table 5C - ET'!M191+'Table 5D - VT'!M191+'Table 5E - PT'!M191+'Table 5F - OT'!M191</f>
        <v>6245404</v>
      </c>
      <c r="N191" s="246">
        <f>'Table 5B - IT'!N191+'Table 5C - ET'!N191+'Table 5D - VT'!N191+'Table 5E - PT'!N191+'Table 5F - OT'!N191</f>
        <v>8165996</v>
      </c>
      <c r="O191" s="247">
        <f>'Table 5B - IT'!O191+'Table 5C - ET'!O191+'Table 5D - VT'!O191+'Table 5E - PT'!O191+'Table 5F - OT'!O191</f>
        <v>6336830</v>
      </c>
      <c r="P191" s="147"/>
    </row>
  </sheetData>
  <mergeCells count="2">
    <mergeCell ref="B2:O2"/>
    <mergeCell ref="B3:O3"/>
  </mergeCells>
  <conditionalFormatting sqref="C93">
    <cfRule type="expression" dxfId="113" priority="10">
      <formula>C93&lt;0</formula>
    </cfRule>
  </conditionalFormatting>
  <conditionalFormatting sqref="B5:O10 B190:O191">
    <cfRule type="expression" dxfId="112" priority="15">
      <formula>B5&lt;0</formula>
    </cfRule>
  </conditionalFormatting>
  <conditionalFormatting sqref="C75:C79 C81:C86 C94:C189 C88:C92 B11:O11 C23:C73 D20:O189 B20:C22 B12:B17">
    <cfRule type="expression" dxfId="111" priority="14">
      <formula>B11&lt;0</formula>
    </cfRule>
  </conditionalFormatting>
  <conditionalFormatting sqref="C74">
    <cfRule type="expression" dxfId="110" priority="13">
      <formula>C74&lt;0</formula>
    </cfRule>
  </conditionalFormatting>
  <conditionalFormatting sqref="C80">
    <cfRule type="expression" dxfId="109" priority="12">
      <formula>C80&lt;0</formula>
    </cfRule>
  </conditionalFormatting>
  <conditionalFormatting sqref="C87">
    <cfRule type="expression" dxfId="108" priority="11">
      <formula>C87&lt;0</formula>
    </cfRule>
  </conditionalFormatting>
  <conditionalFormatting sqref="B93">
    <cfRule type="expression" dxfId="107" priority="5">
      <formula>B93&lt;0</formula>
    </cfRule>
  </conditionalFormatting>
  <conditionalFormatting sqref="B75:B79 B81:B86 B94:B189 B88:B92 B23:B52 B54:B73">
    <cfRule type="expression" dxfId="106" priority="9">
      <formula>B23&lt;0</formula>
    </cfRule>
  </conditionalFormatting>
  <conditionalFormatting sqref="B74">
    <cfRule type="expression" dxfId="105" priority="8">
      <formula>B74&lt;0</formula>
    </cfRule>
  </conditionalFormatting>
  <conditionalFormatting sqref="B80">
    <cfRule type="expression" dxfId="104" priority="7">
      <formula>B80&lt;0</formula>
    </cfRule>
  </conditionalFormatting>
  <conditionalFormatting sqref="B87">
    <cfRule type="expression" dxfId="103" priority="6">
      <formula>B87&lt;0</formula>
    </cfRule>
  </conditionalFormatting>
  <conditionalFormatting sqref="B53">
    <cfRule type="expression" dxfId="102" priority="4">
      <formula>B53&lt;0</formula>
    </cfRule>
  </conditionalFormatting>
  <conditionalFormatting sqref="C12:O17">
    <cfRule type="expression" dxfId="101" priority="3">
      <formula>C12&lt;0</formula>
    </cfRule>
  </conditionalFormatting>
  <conditionalFormatting sqref="B18:B19">
    <cfRule type="expression" dxfId="100" priority="2">
      <formula>B18&lt;0</formula>
    </cfRule>
  </conditionalFormatting>
  <conditionalFormatting sqref="C18:O19">
    <cfRule type="expression" dxfId="99" priority="1">
      <formula>C18&lt;0</formula>
    </cfRule>
  </conditionalFormatting>
  <printOptions horizontalCentered="1"/>
  <pageMargins left="0.23622047244094491" right="0.15748031496062992" top="0.11811023622047245" bottom="0.31496062992125984" header="0.11811023622047245" footer="0.19685039370078741"/>
  <pageSetup paperSize="14" scale="67" firstPageNumber="10" fitToHeight="0" orientation="landscape" useFirstPageNumber="1" horizontalDpi="4294967294" verticalDpi="4294967294" r:id="rId1"/>
  <headerFooter>
    <oddFooter>&amp;R&amp;12Page &amp;P of 45</oddFooter>
  </headerFooter>
  <rowBreaks count="5" manualBreakCount="5">
    <brk id="43" min="1" max="14" man="1"/>
    <brk id="72" min="1" max="14" man="1"/>
    <brk id="107" min="1" max="14" man="1"/>
    <brk id="137" min="1" max="14" man="1"/>
    <brk id="169" min="1" max="14" man="1"/>
  </rowBreaks>
  <ignoredErrors>
    <ignoredError sqref="C192:E193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P191"/>
  <sheetViews>
    <sheetView showGridLines="0" zoomScale="80" zoomScaleNormal="80" zoomScaleSheetLayoutView="80" workbookViewId="0">
      <pane xSplit="3" ySplit="6" topLeftCell="D7" activePane="bottomRight" state="frozen"/>
      <selection pane="bottomRight" activeCell="F24" sqref="F24"/>
      <selection pane="bottomLeft" activeCell="F34" sqref="F34"/>
      <selection pane="topRight" activeCell="F34" sqref="F34"/>
    </sheetView>
  </sheetViews>
  <sheetFormatPr defaultRowHeight="18" customHeight="1"/>
  <cols>
    <col min="1" max="1" width="3.42578125" style="145" customWidth="1"/>
    <col min="2" max="2" width="51.42578125" style="145" customWidth="1"/>
    <col min="3" max="3" width="15.7109375" style="145" customWidth="1"/>
    <col min="4" max="4" width="14.140625" style="145" customWidth="1"/>
    <col min="5" max="8" width="14.140625" style="166" customWidth="1"/>
    <col min="9" max="15" width="14.140625" style="145" customWidth="1"/>
    <col min="16" max="16" width="12.7109375" style="145" bestFit="1" customWidth="1"/>
    <col min="17" max="16384" width="9.140625" style="145"/>
  </cols>
  <sheetData>
    <row r="1" spans="1:16" s="166" customFormat="1" ht="18.75">
      <c r="B1" s="167"/>
      <c r="O1" s="2" t="s">
        <v>220</v>
      </c>
    </row>
    <row r="2" spans="1:16" s="166" customFormat="1" ht="20.25">
      <c r="B2" s="196" t="s">
        <v>221</v>
      </c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</row>
    <row r="3" spans="1:16" s="166" customFormat="1" ht="18.75">
      <c r="B3" s="198" t="s">
        <v>18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</row>
    <row r="4" spans="1:16" s="142" customFormat="1" ht="11.25" customHeight="1" thickBot="1">
      <c r="B4" s="168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</row>
    <row r="5" spans="1:16" s="144" customFormat="1" ht="27.75" customHeight="1" thickBot="1">
      <c r="A5" s="143"/>
      <c r="B5" s="124" t="s">
        <v>44</v>
      </c>
      <c r="C5" s="235" t="s">
        <v>83</v>
      </c>
      <c r="D5" s="236" t="s">
        <v>21</v>
      </c>
      <c r="E5" s="236" t="s">
        <v>22</v>
      </c>
      <c r="F5" s="236" t="s">
        <v>23</v>
      </c>
      <c r="G5" s="236" t="s">
        <v>24</v>
      </c>
      <c r="H5" s="236" t="s">
        <v>25</v>
      </c>
      <c r="I5" s="236" t="s">
        <v>26</v>
      </c>
      <c r="J5" s="236" t="s">
        <v>27</v>
      </c>
      <c r="K5" s="236" t="s">
        <v>28</v>
      </c>
      <c r="L5" s="236" t="s">
        <v>29</v>
      </c>
      <c r="M5" s="236" t="s">
        <v>30</v>
      </c>
      <c r="N5" s="236" t="s">
        <v>31</v>
      </c>
      <c r="O5" s="237" t="s">
        <v>32</v>
      </c>
      <c r="P5" s="238"/>
    </row>
    <row r="6" spans="1:16" ht="6.95" customHeight="1" thickBot="1">
      <c r="A6" s="142"/>
      <c r="B6" s="239"/>
      <c r="C6" s="240"/>
      <c r="D6" s="240"/>
      <c r="E6" s="177"/>
      <c r="F6" s="177"/>
      <c r="G6" s="177"/>
      <c r="H6" s="177"/>
      <c r="I6" s="240"/>
      <c r="J6" s="177"/>
      <c r="K6" s="177"/>
      <c r="L6" s="177"/>
      <c r="M6" s="177"/>
      <c r="N6" s="177"/>
      <c r="O6" s="178"/>
    </row>
    <row r="7" spans="1:16" ht="18" customHeight="1" thickBot="1">
      <c r="A7" s="146"/>
      <c r="B7" s="241" t="s">
        <v>33</v>
      </c>
      <c r="C7" s="242">
        <f>D7+E7+F7+G7+H7+I7+J7+K7+L7+M7+N7+O7</f>
        <v>1711755255</v>
      </c>
      <c r="D7" s="242">
        <f>D9+D191</f>
        <v>143195979</v>
      </c>
      <c r="E7" s="242">
        <f t="shared" ref="E7:O7" si="0">E9+E191</f>
        <v>93671264</v>
      </c>
      <c r="F7" s="242">
        <f t="shared" si="0"/>
        <v>103218685</v>
      </c>
      <c r="G7" s="242">
        <f t="shared" si="0"/>
        <v>211805329</v>
      </c>
      <c r="H7" s="242">
        <f t="shared" si="0"/>
        <v>174675180</v>
      </c>
      <c r="I7" s="242">
        <f t="shared" si="0"/>
        <v>113052575</v>
      </c>
      <c r="J7" s="242">
        <f t="shared" si="0"/>
        <v>125942651</v>
      </c>
      <c r="K7" s="242">
        <f t="shared" si="0"/>
        <v>188497471</v>
      </c>
      <c r="L7" s="242">
        <f t="shared" si="0"/>
        <v>110032504</v>
      </c>
      <c r="M7" s="242">
        <f t="shared" si="0"/>
        <v>123907159</v>
      </c>
      <c r="N7" s="242">
        <f t="shared" si="0"/>
        <v>179714365</v>
      </c>
      <c r="O7" s="243">
        <f t="shared" si="0"/>
        <v>144042093</v>
      </c>
      <c r="P7" s="147"/>
    </row>
    <row r="8" spans="1:16" ht="6.95" customHeight="1" thickBot="1">
      <c r="A8" s="142"/>
      <c r="B8" s="244"/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80"/>
    </row>
    <row r="9" spans="1:16" s="144" customFormat="1" ht="18" customHeight="1" thickBot="1">
      <c r="A9" s="148"/>
      <c r="B9" s="245" t="s">
        <v>34</v>
      </c>
      <c r="C9" s="246">
        <f>D9+E9+F9+G9+H9+I9+J9+K9+L9+M9+N9+O9</f>
        <v>1630786153</v>
      </c>
      <c r="D9" s="246">
        <f>D11+D21</f>
        <v>133911290</v>
      </c>
      <c r="E9" s="246">
        <f t="shared" ref="E9:O9" si="1">E11+E21</f>
        <v>88067401</v>
      </c>
      <c r="F9" s="246">
        <f t="shared" si="1"/>
        <v>95187874</v>
      </c>
      <c r="G9" s="246">
        <f t="shared" si="1"/>
        <v>207630578</v>
      </c>
      <c r="H9" s="246">
        <f t="shared" si="1"/>
        <v>167880995</v>
      </c>
      <c r="I9" s="246">
        <f t="shared" si="1"/>
        <v>107593076</v>
      </c>
      <c r="J9" s="246">
        <f t="shared" si="1"/>
        <v>116045096</v>
      </c>
      <c r="K9" s="246">
        <f t="shared" si="1"/>
        <v>182411487</v>
      </c>
      <c r="L9" s="246">
        <f t="shared" si="1"/>
        <v>100913969</v>
      </c>
      <c r="M9" s="246">
        <f t="shared" si="1"/>
        <v>119817755</v>
      </c>
      <c r="N9" s="246">
        <f t="shared" si="1"/>
        <v>172987369</v>
      </c>
      <c r="O9" s="247">
        <f t="shared" si="1"/>
        <v>138339263</v>
      </c>
      <c r="P9" s="163"/>
    </row>
    <row r="10" spans="1:16" ht="6.95" customHeight="1">
      <c r="A10" s="149"/>
      <c r="B10" s="185"/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2"/>
    </row>
    <row r="11" spans="1:16" s="144" customFormat="1" ht="18" customHeight="1">
      <c r="A11" s="150"/>
      <c r="B11" s="248" t="s">
        <v>84</v>
      </c>
      <c r="C11" s="249">
        <f>+SUM(C12:C19)</f>
        <v>916530438</v>
      </c>
      <c r="D11" s="250">
        <f t="shared" ref="D11:O11" si="2">+SUM(D12:D19)</f>
        <v>74597361</v>
      </c>
      <c r="E11" s="250">
        <f t="shared" si="2"/>
        <v>48227263</v>
      </c>
      <c r="F11" s="250">
        <f t="shared" si="2"/>
        <v>51249131</v>
      </c>
      <c r="G11" s="250">
        <f t="shared" si="2"/>
        <v>118255601</v>
      </c>
      <c r="H11" s="250">
        <f t="shared" si="2"/>
        <v>102252273</v>
      </c>
      <c r="I11" s="250">
        <f t="shared" si="2"/>
        <v>58500974</v>
      </c>
      <c r="J11" s="250">
        <f t="shared" si="2"/>
        <v>59814062</v>
      </c>
      <c r="K11" s="250">
        <f t="shared" si="2"/>
        <v>111712025</v>
      </c>
      <c r="L11" s="250">
        <f t="shared" si="2"/>
        <v>51664493</v>
      </c>
      <c r="M11" s="250">
        <f t="shared" si="2"/>
        <v>60015841</v>
      </c>
      <c r="N11" s="250">
        <f t="shared" si="2"/>
        <v>103939684</v>
      </c>
      <c r="O11" s="251">
        <f t="shared" si="2"/>
        <v>76301730</v>
      </c>
      <c r="P11" s="163"/>
    </row>
    <row r="12" spans="1:16" ht="18" customHeight="1">
      <c r="A12" s="151"/>
      <c r="B12" s="156" t="s">
        <v>85</v>
      </c>
      <c r="C12" s="164">
        <f t="shared" ref="C12:C17" si="3">D12+E12+F12+G12+H12+I12+J12+K12+L12+M12+N12+O12</f>
        <v>154990505</v>
      </c>
      <c r="D12" s="80">
        <v>11775439</v>
      </c>
      <c r="E12" s="80">
        <v>7757853</v>
      </c>
      <c r="F12" s="80">
        <v>9267184</v>
      </c>
      <c r="G12" s="80">
        <v>20593209</v>
      </c>
      <c r="H12" s="80">
        <v>16970501</v>
      </c>
      <c r="I12" s="80">
        <v>8442523</v>
      </c>
      <c r="J12" s="80">
        <v>10904299</v>
      </c>
      <c r="K12" s="80">
        <v>19816940</v>
      </c>
      <c r="L12" s="80">
        <v>8663131</v>
      </c>
      <c r="M12" s="80">
        <v>10588289</v>
      </c>
      <c r="N12" s="80">
        <v>17238151</v>
      </c>
      <c r="O12" s="81">
        <v>12972986</v>
      </c>
      <c r="P12" s="147"/>
    </row>
    <row r="13" spans="1:16" ht="18" customHeight="1">
      <c r="A13" s="151"/>
      <c r="B13" s="156" t="s">
        <v>86</v>
      </c>
      <c r="C13" s="164">
        <f t="shared" si="3"/>
        <v>276468745</v>
      </c>
      <c r="D13" s="80">
        <v>22004527</v>
      </c>
      <c r="E13" s="80">
        <v>17087160</v>
      </c>
      <c r="F13" s="80">
        <v>16355446</v>
      </c>
      <c r="G13" s="80">
        <v>32163254</v>
      </c>
      <c r="H13" s="80">
        <v>29624010</v>
      </c>
      <c r="I13" s="80">
        <v>19595264</v>
      </c>
      <c r="J13" s="80">
        <v>18252054</v>
      </c>
      <c r="K13" s="80">
        <v>32383058</v>
      </c>
      <c r="L13" s="80">
        <v>17514846</v>
      </c>
      <c r="M13" s="80">
        <v>18733500</v>
      </c>
      <c r="N13" s="80">
        <v>30485464</v>
      </c>
      <c r="O13" s="81">
        <v>22270162</v>
      </c>
      <c r="P13" s="147"/>
    </row>
    <row r="14" spans="1:16" ht="18" customHeight="1">
      <c r="A14" s="151"/>
      <c r="B14" s="156" t="s">
        <v>87</v>
      </c>
      <c r="C14" s="164">
        <f t="shared" si="3"/>
        <v>202534421</v>
      </c>
      <c r="D14" s="80">
        <v>17629211</v>
      </c>
      <c r="E14" s="80">
        <v>10602768</v>
      </c>
      <c r="F14" s="80">
        <v>12546998</v>
      </c>
      <c r="G14" s="80">
        <v>23477412</v>
      </c>
      <c r="H14" s="80">
        <v>20806620</v>
      </c>
      <c r="I14" s="80">
        <v>14879185</v>
      </c>
      <c r="J14" s="80">
        <v>13542264</v>
      </c>
      <c r="K14" s="80">
        <v>21249801</v>
      </c>
      <c r="L14" s="80">
        <v>11994957</v>
      </c>
      <c r="M14" s="80">
        <v>14229097</v>
      </c>
      <c r="N14" s="80">
        <v>22508232</v>
      </c>
      <c r="O14" s="81">
        <v>19067876</v>
      </c>
      <c r="P14" s="147"/>
    </row>
    <row r="15" spans="1:16" ht="18" customHeight="1">
      <c r="A15" s="151"/>
      <c r="B15" s="156" t="s">
        <v>88</v>
      </c>
      <c r="C15" s="164">
        <f t="shared" si="3"/>
        <v>158144922</v>
      </c>
      <c r="D15" s="80">
        <v>14179575</v>
      </c>
      <c r="E15" s="80">
        <v>6712502</v>
      </c>
      <c r="F15" s="80">
        <v>6411685</v>
      </c>
      <c r="G15" s="80">
        <v>24873368</v>
      </c>
      <c r="H15" s="80">
        <v>19349295</v>
      </c>
      <c r="I15" s="80">
        <v>8581339</v>
      </c>
      <c r="J15" s="80">
        <v>8627017</v>
      </c>
      <c r="K15" s="80">
        <v>22202144</v>
      </c>
      <c r="L15" s="80">
        <v>6538275</v>
      </c>
      <c r="M15" s="80">
        <v>8752847</v>
      </c>
      <c r="N15" s="80">
        <v>18498158</v>
      </c>
      <c r="O15" s="81">
        <v>13418717</v>
      </c>
      <c r="P15" s="147"/>
    </row>
    <row r="16" spans="1:16" ht="18" customHeight="1">
      <c r="A16" s="151"/>
      <c r="B16" s="156" t="s">
        <v>89</v>
      </c>
      <c r="C16" s="164">
        <f t="shared" si="3"/>
        <v>72623516</v>
      </c>
      <c r="D16" s="80">
        <v>5121466</v>
      </c>
      <c r="E16" s="80">
        <v>3247753</v>
      </c>
      <c r="F16" s="80">
        <v>3882800</v>
      </c>
      <c r="G16" s="80">
        <v>11086129</v>
      </c>
      <c r="H16" s="80">
        <v>9770266</v>
      </c>
      <c r="I16" s="80">
        <v>3618560</v>
      </c>
      <c r="J16" s="80">
        <v>5139443</v>
      </c>
      <c r="K16" s="80">
        <v>9189366</v>
      </c>
      <c r="L16" s="80">
        <v>3645336</v>
      </c>
      <c r="M16" s="80">
        <v>4199420</v>
      </c>
      <c r="N16" s="80">
        <v>9145473</v>
      </c>
      <c r="O16" s="81">
        <v>4577504</v>
      </c>
      <c r="P16" s="147"/>
    </row>
    <row r="17" spans="1:16" ht="18" customHeight="1">
      <c r="A17" s="151"/>
      <c r="B17" s="156" t="s">
        <v>90</v>
      </c>
      <c r="C17" s="164">
        <f t="shared" si="3"/>
        <v>32254030</v>
      </c>
      <c r="D17" s="80">
        <v>2318537</v>
      </c>
      <c r="E17" s="80">
        <v>1858724</v>
      </c>
      <c r="F17" s="80">
        <v>1762337</v>
      </c>
      <c r="G17" s="80">
        <v>3646519</v>
      </c>
      <c r="H17" s="80">
        <v>3708045</v>
      </c>
      <c r="I17" s="80">
        <v>2200363</v>
      </c>
      <c r="J17" s="80">
        <v>1979289</v>
      </c>
      <c r="K17" s="80">
        <v>4450542</v>
      </c>
      <c r="L17" s="80">
        <v>2051257</v>
      </c>
      <c r="M17" s="80">
        <v>2013023</v>
      </c>
      <c r="N17" s="80">
        <v>3761036</v>
      </c>
      <c r="O17" s="81">
        <v>2504358</v>
      </c>
      <c r="P17" s="147"/>
    </row>
    <row r="18" spans="1:16" ht="18" customHeight="1">
      <c r="A18" s="151"/>
      <c r="B18" s="156" t="s">
        <v>91</v>
      </c>
      <c r="C18" s="164">
        <f t="shared" ref="C18:C19" si="4">D18+E18+F18+G18+H18+I18+J18+K18+L18+M18+N18+O18</f>
        <v>19514299</v>
      </c>
      <c r="D18" s="80">
        <v>1568606</v>
      </c>
      <c r="E18" s="80">
        <v>960503</v>
      </c>
      <c r="F18" s="80">
        <v>1022681</v>
      </c>
      <c r="G18" s="80">
        <v>2415710</v>
      </c>
      <c r="H18" s="80">
        <v>2023536</v>
      </c>
      <c r="I18" s="80">
        <v>1183740</v>
      </c>
      <c r="J18" s="80">
        <v>1369696</v>
      </c>
      <c r="K18" s="80">
        <v>2420174</v>
      </c>
      <c r="L18" s="80">
        <v>1256691</v>
      </c>
      <c r="M18" s="80">
        <v>1499665</v>
      </c>
      <c r="N18" s="80">
        <v>2303170</v>
      </c>
      <c r="O18" s="81">
        <v>1490127</v>
      </c>
      <c r="P18" s="147"/>
    </row>
    <row r="19" spans="1:16" ht="18" customHeight="1">
      <c r="A19" s="151"/>
      <c r="B19" s="156" t="s">
        <v>92</v>
      </c>
      <c r="C19" s="164">
        <f t="shared" si="4"/>
        <v>0</v>
      </c>
      <c r="D19" s="80">
        <v>0</v>
      </c>
      <c r="E19" s="80">
        <v>0</v>
      </c>
      <c r="F19" s="80">
        <v>0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1">
        <v>0</v>
      </c>
      <c r="P19" s="147"/>
    </row>
    <row r="20" spans="1:16" ht="6.95" customHeight="1" thickBot="1">
      <c r="A20" s="149"/>
      <c r="B20" s="239"/>
      <c r="C20" s="252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7"/>
    </row>
    <row r="21" spans="1:16" s="144" customFormat="1" ht="18" customHeight="1" thickBot="1">
      <c r="A21" s="150"/>
      <c r="B21" s="253" t="s">
        <v>93</v>
      </c>
      <c r="C21" s="254">
        <f>D21+E21+F21+G21+H21+I21+J21+K21+L21+M21+N21+O21</f>
        <v>714255715</v>
      </c>
      <c r="D21" s="255">
        <f>D23+D31+D39+D45+D58+D65+D74+D80+D87+D93+D100+D109+D117+D126+D133+D139+D146+D154+D163+D171+D177+D184</f>
        <v>59313929</v>
      </c>
      <c r="E21" s="255">
        <f t="shared" ref="E21:O21" si="5">E23+E31+E39+E45+E58+E65+E74+E80+E87+E93+E100+E109+E117+E126+E133+E139+E146+E154+E163+E171+E177+E184</f>
        <v>39840138</v>
      </c>
      <c r="F21" s="255">
        <f t="shared" si="5"/>
        <v>43938743</v>
      </c>
      <c r="G21" s="255">
        <f t="shared" si="5"/>
        <v>89374977</v>
      </c>
      <c r="H21" s="255">
        <f t="shared" si="5"/>
        <v>65628722</v>
      </c>
      <c r="I21" s="255">
        <f t="shared" si="5"/>
        <v>49092102</v>
      </c>
      <c r="J21" s="255">
        <f t="shared" si="5"/>
        <v>56231034</v>
      </c>
      <c r="K21" s="255">
        <f t="shared" si="5"/>
        <v>70699462</v>
      </c>
      <c r="L21" s="255">
        <f t="shared" si="5"/>
        <v>49249476</v>
      </c>
      <c r="M21" s="255">
        <f t="shared" si="5"/>
        <v>59801914</v>
      </c>
      <c r="N21" s="255">
        <f t="shared" si="5"/>
        <v>69047685</v>
      </c>
      <c r="O21" s="256">
        <f t="shared" si="5"/>
        <v>62037533</v>
      </c>
      <c r="P21" s="165"/>
    </row>
    <row r="22" spans="1:16" ht="6.95" customHeight="1">
      <c r="A22" s="153"/>
      <c r="B22" s="257"/>
      <c r="C22" s="258"/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4"/>
    </row>
    <row r="23" spans="1:16" ht="18" customHeight="1">
      <c r="A23" s="154"/>
      <c r="B23" s="155" t="s">
        <v>52</v>
      </c>
      <c r="C23" s="259">
        <f t="shared" ref="C23:C78" si="6">D23+E23+F23+G23+H23+I23+J23+K23+L23+M23+N23+O23</f>
        <v>14391865</v>
      </c>
      <c r="D23" s="82">
        <f>SUM(D24:D29)</f>
        <v>1238924</v>
      </c>
      <c r="E23" s="82">
        <f t="shared" ref="E23:O23" si="7">SUM(E24:E29)</f>
        <v>849220</v>
      </c>
      <c r="F23" s="82">
        <f t="shared" si="7"/>
        <v>847719</v>
      </c>
      <c r="G23" s="82">
        <f t="shared" si="7"/>
        <v>1728985</v>
      </c>
      <c r="H23" s="82">
        <f t="shared" si="7"/>
        <v>1351845</v>
      </c>
      <c r="I23" s="82">
        <f t="shared" si="7"/>
        <v>1041094</v>
      </c>
      <c r="J23" s="82">
        <f t="shared" si="7"/>
        <v>1062168</v>
      </c>
      <c r="K23" s="82">
        <f t="shared" si="7"/>
        <v>1591760</v>
      </c>
      <c r="L23" s="82">
        <f t="shared" si="7"/>
        <v>1067409</v>
      </c>
      <c r="M23" s="82">
        <f t="shared" si="7"/>
        <v>1218702</v>
      </c>
      <c r="N23" s="82">
        <f t="shared" si="7"/>
        <v>1309325</v>
      </c>
      <c r="O23" s="85">
        <f t="shared" si="7"/>
        <v>1084714</v>
      </c>
      <c r="P23" s="147"/>
    </row>
    <row r="24" spans="1:16" ht="18" customHeight="1">
      <c r="A24" s="151"/>
      <c r="B24" s="156" t="s">
        <v>94</v>
      </c>
      <c r="C24" s="164">
        <f t="shared" si="6"/>
        <v>2355145</v>
      </c>
      <c r="D24" s="80">
        <v>189977</v>
      </c>
      <c r="E24" s="80">
        <v>134540</v>
      </c>
      <c r="F24" s="80">
        <v>143895</v>
      </c>
      <c r="G24" s="80">
        <v>310822</v>
      </c>
      <c r="H24" s="80">
        <v>285893</v>
      </c>
      <c r="I24" s="80">
        <v>210723</v>
      </c>
      <c r="J24" s="80">
        <v>151408</v>
      </c>
      <c r="K24" s="80">
        <v>260581</v>
      </c>
      <c r="L24" s="80">
        <v>123841</v>
      </c>
      <c r="M24" s="80">
        <v>197057</v>
      </c>
      <c r="N24" s="80">
        <v>189214</v>
      </c>
      <c r="O24" s="81">
        <v>157194</v>
      </c>
      <c r="P24" s="147"/>
    </row>
    <row r="25" spans="1:16" ht="18" customHeight="1">
      <c r="A25" s="151"/>
      <c r="B25" s="156" t="s">
        <v>95</v>
      </c>
      <c r="C25" s="164">
        <f t="shared" si="6"/>
        <v>1880484</v>
      </c>
      <c r="D25" s="80">
        <v>198717</v>
      </c>
      <c r="E25" s="80">
        <v>94759</v>
      </c>
      <c r="F25" s="80">
        <v>119022</v>
      </c>
      <c r="G25" s="80">
        <v>228354</v>
      </c>
      <c r="H25" s="80">
        <v>152933</v>
      </c>
      <c r="I25" s="80">
        <v>143844</v>
      </c>
      <c r="J25" s="80">
        <v>136180</v>
      </c>
      <c r="K25" s="80">
        <v>174082</v>
      </c>
      <c r="L25" s="80">
        <v>153134</v>
      </c>
      <c r="M25" s="80">
        <v>168726</v>
      </c>
      <c r="N25" s="80">
        <v>146325</v>
      </c>
      <c r="O25" s="81">
        <v>164408</v>
      </c>
      <c r="P25" s="147"/>
    </row>
    <row r="26" spans="1:16" ht="18" customHeight="1">
      <c r="A26" s="151"/>
      <c r="B26" s="156" t="s">
        <v>96</v>
      </c>
      <c r="C26" s="164">
        <f t="shared" si="6"/>
        <v>3129575</v>
      </c>
      <c r="D26" s="80">
        <v>303002</v>
      </c>
      <c r="E26" s="80">
        <v>151805</v>
      </c>
      <c r="F26" s="80">
        <v>188945</v>
      </c>
      <c r="G26" s="80">
        <v>393690</v>
      </c>
      <c r="H26" s="80">
        <v>329816</v>
      </c>
      <c r="I26" s="80">
        <v>177881</v>
      </c>
      <c r="J26" s="80">
        <v>266181</v>
      </c>
      <c r="K26" s="80">
        <v>288336</v>
      </c>
      <c r="L26" s="80">
        <v>211838</v>
      </c>
      <c r="M26" s="80">
        <v>290027</v>
      </c>
      <c r="N26" s="80">
        <v>317437</v>
      </c>
      <c r="O26" s="81">
        <v>210617</v>
      </c>
      <c r="P26" s="147"/>
    </row>
    <row r="27" spans="1:16" ht="18" customHeight="1">
      <c r="A27" s="151"/>
      <c r="B27" s="156" t="s">
        <v>97</v>
      </c>
      <c r="C27" s="164">
        <f t="shared" si="6"/>
        <v>3709124</v>
      </c>
      <c r="D27" s="80">
        <v>276612</v>
      </c>
      <c r="E27" s="80">
        <v>228274</v>
      </c>
      <c r="F27" s="80">
        <v>206257</v>
      </c>
      <c r="G27" s="80">
        <v>403671</v>
      </c>
      <c r="H27" s="80">
        <v>292915</v>
      </c>
      <c r="I27" s="80">
        <v>226384</v>
      </c>
      <c r="J27" s="80">
        <v>263163</v>
      </c>
      <c r="K27" s="80">
        <v>565799</v>
      </c>
      <c r="L27" s="80">
        <v>297912</v>
      </c>
      <c r="M27" s="80">
        <v>282440</v>
      </c>
      <c r="N27" s="80">
        <v>395244</v>
      </c>
      <c r="O27" s="81">
        <v>270453</v>
      </c>
      <c r="P27" s="147"/>
    </row>
    <row r="28" spans="1:16" ht="18" customHeight="1">
      <c r="A28" s="151"/>
      <c r="B28" s="156" t="s">
        <v>98</v>
      </c>
      <c r="C28" s="164">
        <f t="shared" si="6"/>
        <v>1371188</v>
      </c>
      <c r="D28" s="80">
        <v>115010</v>
      </c>
      <c r="E28" s="80">
        <v>87582</v>
      </c>
      <c r="F28" s="80">
        <v>74270</v>
      </c>
      <c r="G28" s="80">
        <v>194452</v>
      </c>
      <c r="H28" s="80">
        <v>110821</v>
      </c>
      <c r="I28" s="80">
        <v>94923</v>
      </c>
      <c r="J28" s="80">
        <v>113420</v>
      </c>
      <c r="K28" s="80">
        <v>111295</v>
      </c>
      <c r="L28" s="80">
        <v>122767</v>
      </c>
      <c r="M28" s="80">
        <v>120420</v>
      </c>
      <c r="N28" s="80">
        <v>108824</v>
      </c>
      <c r="O28" s="81">
        <v>117404</v>
      </c>
      <c r="P28" s="147"/>
    </row>
    <row r="29" spans="1:16" ht="18" customHeight="1">
      <c r="A29" s="151"/>
      <c r="B29" s="156" t="s">
        <v>99</v>
      </c>
      <c r="C29" s="164">
        <f t="shared" si="6"/>
        <v>1946349</v>
      </c>
      <c r="D29" s="80">
        <v>155606</v>
      </c>
      <c r="E29" s="80">
        <v>152260</v>
      </c>
      <c r="F29" s="80">
        <v>115330</v>
      </c>
      <c r="G29" s="80">
        <v>197996</v>
      </c>
      <c r="H29" s="80">
        <v>179467</v>
      </c>
      <c r="I29" s="80">
        <v>187339</v>
      </c>
      <c r="J29" s="80">
        <v>131816</v>
      </c>
      <c r="K29" s="80">
        <v>191667</v>
      </c>
      <c r="L29" s="80">
        <v>157917</v>
      </c>
      <c r="M29" s="80">
        <v>160032</v>
      </c>
      <c r="N29" s="80">
        <v>152281</v>
      </c>
      <c r="O29" s="81">
        <v>164638</v>
      </c>
      <c r="P29" s="147"/>
    </row>
    <row r="30" spans="1:16" ht="6.95" customHeight="1">
      <c r="A30" s="153"/>
      <c r="B30" s="157"/>
      <c r="C30" s="260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9"/>
    </row>
    <row r="31" spans="1:16" ht="18" customHeight="1">
      <c r="A31" s="154"/>
      <c r="B31" s="155" t="s">
        <v>53</v>
      </c>
      <c r="C31" s="259">
        <f t="shared" si="6"/>
        <v>6619973</v>
      </c>
      <c r="D31" s="82">
        <f>SUM(D32:D37)</f>
        <v>606666</v>
      </c>
      <c r="E31" s="82">
        <f t="shared" ref="E31:O31" si="8">SUM(E32:E37)</f>
        <v>395747</v>
      </c>
      <c r="F31" s="82">
        <f t="shared" si="8"/>
        <v>424116</v>
      </c>
      <c r="G31" s="82">
        <f t="shared" si="8"/>
        <v>671282</v>
      </c>
      <c r="H31" s="82">
        <f t="shared" si="8"/>
        <v>573890</v>
      </c>
      <c r="I31" s="82">
        <f t="shared" si="8"/>
        <v>450755</v>
      </c>
      <c r="J31" s="82">
        <f t="shared" si="8"/>
        <v>541870</v>
      </c>
      <c r="K31" s="82">
        <f t="shared" si="8"/>
        <v>641188</v>
      </c>
      <c r="L31" s="82">
        <f t="shared" si="8"/>
        <v>582113</v>
      </c>
      <c r="M31" s="82">
        <f t="shared" si="8"/>
        <v>595183</v>
      </c>
      <c r="N31" s="82">
        <f t="shared" si="8"/>
        <v>550033</v>
      </c>
      <c r="O31" s="85">
        <f t="shared" si="8"/>
        <v>587130</v>
      </c>
      <c r="P31" s="147"/>
    </row>
    <row r="32" spans="1:16" ht="18" customHeight="1">
      <c r="A32" s="151"/>
      <c r="B32" s="156" t="s">
        <v>100</v>
      </c>
      <c r="C32" s="152">
        <f t="shared" si="6"/>
        <v>676844</v>
      </c>
      <c r="D32" s="80">
        <v>64883</v>
      </c>
      <c r="E32" s="80">
        <v>50738</v>
      </c>
      <c r="F32" s="80">
        <v>40948</v>
      </c>
      <c r="G32" s="80">
        <v>41134</v>
      </c>
      <c r="H32" s="80">
        <v>54845</v>
      </c>
      <c r="I32" s="80">
        <v>48889</v>
      </c>
      <c r="J32" s="80">
        <v>42720</v>
      </c>
      <c r="K32" s="80">
        <v>88114</v>
      </c>
      <c r="L32" s="80">
        <v>50503</v>
      </c>
      <c r="M32" s="80">
        <v>76669</v>
      </c>
      <c r="N32" s="80">
        <v>73705</v>
      </c>
      <c r="O32" s="81">
        <v>43696</v>
      </c>
      <c r="P32" s="147"/>
    </row>
    <row r="33" spans="1:16" ht="18" customHeight="1">
      <c r="A33" s="151"/>
      <c r="B33" s="156" t="s">
        <v>101</v>
      </c>
      <c r="C33" s="152">
        <f t="shared" si="6"/>
        <v>3296985</v>
      </c>
      <c r="D33" s="80">
        <v>280696</v>
      </c>
      <c r="E33" s="80">
        <v>196602</v>
      </c>
      <c r="F33" s="80">
        <v>225565</v>
      </c>
      <c r="G33" s="80">
        <v>368581</v>
      </c>
      <c r="H33" s="80">
        <v>326369</v>
      </c>
      <c r="I33" s="80">
        <v>208360</v>
      </c>
      <c r="J33" s="80">
        <v>273399</v>
      </c>
      <c r="K33" s="80">
        <v>327595</v>
      </c>
      <c r="L33" s="80">
        <v>283952</v>
      </c>
      <c r="M33" s="80">
        <v>260290</v>
      </c>
      <c r="N33" s="80">
        <v>266934</v>
      </c>
      <c r="O33" s="81">
        <v>278642</v>
      </c>
      <c r="P33" s="147"/>
    </row>
    <row r="34" spans="1:16" ht="18" customHeight="1">
      <c r="A34" s="151"/>
      <c r="B34" s="156" t="s">
        <v>102</v>
      </c>
      <c r="C34" s="152">
        <f t="shared" si="6"/>
        <v>1096994</v>
      </c>
      <c r="D34" s="80">
        <v>111933</v>
      </c>
      <c r="E34" s="80">
        <v>58749</v>
      </c>
      <c r="F34" s="80">
        <v>65776</v>
      </c>
      <c r="G34" s="80">
        <v>110040</v>
      </c>
      <c r="H34" s="80">
        <v>77034</v>
      </c>
      <c r="I34" s="80">
        <v>73214</v>
      </c>
      <c r="J34" s="80">
        <v>100606</v>
      </c>
      <c r="K34" s="80">
        <v>106676</v>
      </c>
      <c r="L34" s="80">
        <v>97166</v>
      </c>
      <c r="M34" s="80">
        <v>102424</v>
      </c>
      <c r="N34" s="80">
        <v>96714</v>
      </c>
      <c r="O34" s="81">
        <v>96662</v>
      </c>
      <c r="P34" s="147"/>
    </row>
    <row r="35" spans="1:16" ht="18" customHeight="1">
      <c r="A35" s="151"/>
      <c r="B35" s="156" t="s">
        <v>103</v>
      </c>
      <c r="C35" s="152">
        <f t="shared" si="6"/>
        <v>384756</v>
      </c>
      <c r="D35" s="80">
        <v>32539</v>
      </c>
      <c r="E35" s="80">
        <v>32473</v>
      </c>
      <c r="F35" s="80">
        <v>14843</v>
      </c>
      <c r="G35" s="80">
        <v>33298</v>
      </c>
      <c r="H35" s="80">
        <v>31428</v>
      </c>
      <c r="I35" s="80">
        <v>28681</v>
      </c>
      <c r="J35" s="80">
        <v>34050</v>
      </c>
      <c r="K35" s="80">
        <v>25166</v>
      </c>
      <c r="L35" s="80">
        <v>37856</v>
      </c>
      <c r="M35" s="80">
        <v>48563</v>
      </c>
      <c r="N35" s="80">
        <v>27696</v>
      </c>
      <c r="O35" s="81">
        <v>38163</v>
      </c>
      <c r="P35" s="147"/>
    </row>
    <row r="36" spans="1:16" ht="18" customHeight="1">
      <c r="A36" s="151"/>
      <c r="B36" s="156" t="s">
        <v>104</v>
      </c>
      <c r="C36" s="152">
        <f t="shared" si="6"/>
        <v>847751</v>
      </c>
      <c r="D36" s="80">
        <v>93188</v>
      </c>
      <c r="E36" s="80">
        <v>37893</v>
      </c>
      <c r="F36" s="80">
        <v>56756</v>
      </c>
      <c r="G36" s="80">
        <v>86822</v>
      </c>
      <c r="H36" s="80">
        <v>61252</v>
      </c>
      <c r="I36" s="80">
        <v>61748</v>
      </c>
      <c r="J36" s="80">
        <v>59071</v>
      </c>
      <c r="K36" s="80">
        <v>77814</v>
      </c>
      <c r="L36" s="80">
        <v>77954</v>
      </c>
      <c r="M36" s="80">
        <v>83682</v>
      </c>
      <c r="N36" s="80">
        <v>56961</v>
      </c>
      <c r="O36" s="81">
        <v>94610</v>
      </c>
      <c r="P36" s="147"/>
    </row>
    <row r="37" spans="1:16" ht="18" customHeight="1">
      <c r="A37" s="151"/>
      <c r="B37" s="156" t="s">
        <v>105</v>
      </c>
      <c r="C37" s="152">
        <f t="shared" si="6"/>
        <v>316643</v>
      </c>
      <c r="D37" s="80">
        <v>23427</v>
      </c>
      <c r="E37" s="80">
        <v>19292</v>
      </c>
      <c r="F37" s="80">
        <v>20228</v>
      </c>
      <c r="G37" s="80">
        <v>31407</v>
      </c>
      <c r="H37" s="80">
        <v>22962</v>
      </c>
      <c r="I37" s="80">
        <v>29863</v>
      </c>
      <c r="J37" s="80">
        <v>32024</v>
      </c>
      <c r="K37" s="80">
        <v>15823</v>
      </c>
      <c r="L37" s="80">
        <v>34682</v>
      </c>
      <c r="M37" s="80">
        <v>23555</v>
      </c>
      <c r="N37" s="80">
        <v>28023</v>
      </c>
      <c r="O37" s="81">
        <v>35357</v>
      </c>
      <c r="P37" s="147"/>
    </row>
    <row r="38" spans="1:16" ht="6.95" customHeight="1">
      <c r="A38" s="149"/>
      <c r="B38" s="157"/>
      <c r="C38" s="260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9"/>
    </row>
    <row r="39" spans="1:16" ht="18" customHeight="1">
      <c r="A39" s="154"/>
      <c r="B39" s="155" t="s">
        <v>54</v>
      </c>
      <c r="C39" s="259">
        <f t="shared" si="6"/>
        <v>9378565</v>
      </c>
      <c r="D39" s="82">
        <f>SUM(D40:D43)</f>
        <v>800772</v>
      </c>
      <c r="E39" s="82">
        <f t="shared" ref="E39:O39" si="9">SUM(E40:E43)</f>
        <v>541470</v>
      </c>
      <c r="F39" s="82">
        <f t="shared" si="9"/>
        <v>573725</v>
      </c>
      <c r="G39" s="82">
        <f t="shared" si="9"/>
        <v>1046223</v>
      </c>
      <c r="H39" s="82">
        <f t="shared" si="9"/>
        <v>761506</v>
      </c>
      <c r="I39" s="82">
        <f t="shared" si="9"/>
        <v>778629</v>
      </c>
      <c r="J39" s="82">
        <f t="shared" si="9"/>
        <v>629366</v>
      </c>
      <c r="K39" s="82">
        <f t="shared" si="9"/>
        <v>895826</v>
      </c>
      <c r="L39" s="82">
        <f t="shared" si="9"/>
        <v>684801</v>
      </c>
      <c r="M39" s="82">
        <f t="shared" si="9"/>
        <v>848108</v>
      </c>
      <c r="N39" s="82">
        <f t="shared" si="9"/>
        <v>953798</v>
      </c>
      <c r="O39" s="85">
        <f t="shared" si="9"/>
        <v>864341</v>
      </c>
      <c r="P39" s="147"/>
    </row>
    <row r="40" spans="1:16" ht="18" customHeight="1">
      <c r="A40" s="151"/>
      <c r="B40" s="156" t="s">
        <v>106</v>
      </c>
      <c r="C40" s="152">
        <f t="shared" si="6"/>
        <v>3618972</v>
      </c>
      <c r="D40" s="80">
        <v>296682</v>
      </c>
      <c r="E40" s="80">
        <v>192424</v>
      </c>
      <c r="F40" s="80">
        <v>247459</v>
      </c>
      <c r="G40" s="80">
        <v>383784</v>
      </c>
      <c r="H40" s="80">
        <v>291488</v>
      </c>
      <c r="I40" s="80">
        <v>311321</v>
      </c>
      <c r="J40" s="80">
        <v>243968</v>
      </c>
      <c r="K40" s="80">
        <v>355448</v>
      </c>
      <c r="L40" s="80">
        <v>257582</v>
      </c>
      <c r="M40" s="80">
        <v>328717</v>
      </c>
      <c r="N40" s="80">
        <v>340514</v>
      </c>
      <c r="O40" s="81">
        <v>369585</v>
      </c>
      <c r="P40" s="147"/>
    </row>
    <row r="41" spans="1:16" ht="18" customHeight="1">
      <c r="A41" s="151"/>
      <c r="B41" s="156" t="s">
        <v>107</v>
      </c>
      <c r="C41" s="152">
        <f t="shared" si="6"/>
        <v>1192956</v>
      </c>
      <c r="D41" s="80">
        <v>79510</v>
      </c>
      <c r="E41" s="80">
        <v>98936</v>
      </c>
      <c r="F41" s="80">
        <v>51970</v>
      </c>
      <c r="G41" s="80">
        <v>145263</v>
      </c>
      <c r="H41" s="80">
        <v>120380</v>
      </c>
      <c r="I41" s="80">
        <v>104390</v>
      </c>
      <c r="J41" s="80">
        <v>56225</v>
      </c>
      <c r="K41" s="80">
        <v>116587</v>
      </c>
      <c r="L41" s="80">
        <v>90483</v>
      </c>
      <c r="M41" s="80">
        <v>100544</v>
      </c>
      <c r="N41" s="80">
        <v>111241</v>
      </c>
      <c r="O41" s="81">
        <v>117427</v>
      </c>
      <c r="P41" s="147"/>
    </row>
    <row r="42" spans="1:16" ht="18" customHeight="1">
      <c r="A42" s="151"/>
      <c r="B42" s="156" t="s">
        <v>108</v>
      </c>
      <c r="C42" s="152">
        <f t="shared" si="6"/>
        <v>4166325</v>
      </c>
      <c r="D42" s="80">
        <v>381039</v>
      </c>
      <c r="E42" s="80">
        <v>224071</v>
      </c>
      <c r="F42" s="80">
        <v>248666</v>
      </c>
      <c r="G42" s="80">
        <v>477526</v>
      </c>
      <c r="H42" s="80">
        <v>319753</v>
      </c>
      <c r="I42" s="80">
        <v>334004</v>
      </c>
      <c r="J42" s="80">
        <v>303650</v>
      </c>
      <c r="K42" s="80">
        <v>387478</v>
      </c>
      <c r="L42" s="80">
        <v>313489</v>
      </c>
      <c r="M42" s="80">
        <v>371081</v>
      </c>
      <c r="N42" s="80">
        <v>464001</v>
      </c>
      <c r="O42" s="81">
        <v>341567</v>
      </c>
      <c r="P42" s="147"/>
    </row>
    <row r="43" spans="1:16" ht="18" customHeight="1" thickBot="1">
      <c r="A43" s="151"/>
      <c r="B43" s="159" t="s">
        <v>109</v>
      </c>
      <c r="C43" s="160">
        <f t="shared" si="6"/>
        <v>400312</v>
      </c>
      <c r="D43" s="83">
        <v>43541</v>
      </c>
      <c r="E43" s="83">
        <v>26039</v>
      </c>
      <c r="F43" s="83">
        <v>25630</v>
      </c>
      <c r="G43" s="83">
        <v>39650</v>
      </c>
      <c r="H43" s="83">
        <v>29885</v>
      </c>
      <c r="I43" s="83">
        <v>28914</v>
      </c>
      <c r="J43" s="83">
        <v>25523</v>
      </c>
      <c r="K43" s="83">
        <v>36313</v>
      </c>
      <c r="L43" s="83">
        <v>23247</v>
      </c>
      <c r="M43" s="83">
        <v>47766</v>
      </c>
      <c r="N43" s="83">
        <v>38042</v>
      </c>
      <c r="O43" s="84">
        <v>35762</v>
      </c>
      <c r="P43" s="147"/>
    </row>
    <row r="44" spans="1:16" ht="6.95" customHeight="1">
      <c r="A44" s="149"/>
      <c r="B44" s="185"/>
      <c r="C44" s="261"/>
      <c r="D44" s="181"/>
      <c r="E44" s="181"/>
      <c r="F44" s="181"/>
      <c r="G44" s="181"/>
      <c r="H44" s="181"/>
      <c r="I44" s="181"/>
      <c r="J44" s="181"/>
      <c r="K44" s="181"/>
      <c r="L44" s="181"/>
      <c r="M44" s="181"/>
      <c r="N44" s="181"/>
      <c r="O44" s="182"/>
    </row>
    <row r="45" spans="1:16" ht="18" customHeight="1">
      <c r="A45" s="154"/>
      <c r="B45" s="155" t="s">
        <v>55</v>
      </c>
      <c r="C45" s="259">
        <f>D45+E45+F45+G45+H45+I45+J45+K45+L45+M45+N45+O45</f>
        <v>41740684</v>
      </c>
      <c r="D45" s="82">
        <f>SUM(D46:D56)</f>
        <v>3054515</v>
      </c>
      <c r="E45" s="82">
        <f t="shared" ref="E45:O45" si="10">SUM(E46:E56)</f>
        <v>2316828</v>
      </c>
      <c r="F45" s="82">
        <f t="shared" si="10"/>
        <v>2511170</v>
      </c>
      <c r="G45" s="82">
        <f t="shared" si="10"/>
        <v>4779400</v>
      </c>
      <c r="H45" s="82">
        <f t="shared" si="10"/>
        <v>4371295</v>
      </c>
      <c r="I45" s="82">
        <f t="shared" si="10"/>
        <v>2954540</v>
      </c>
      <c r="J45" s="82">
        <f t="shared" si="10"/>
        <v>3064333</v>
      </c>
      <c r="K45" s="82">
        <f t="shared" si="10"/>
        <v>4608233</v>
      </c>
      <c r="L45" s="82">
        <f t="shared" si="10"/>
        <v>3080324</v>
      </c>
      <c r="M45" s="82">
        <f t="shared" si="10"/>
        <v>3525240</v>
      </c>
      <c r="N45" s="82">
        <f t="shared" si="10"/>
        <v>3968940</v>
      </c>
      <c r="O45" s="85">
        <f t="shared" si="10"/>
        <v>3505866</v>
      </c>
      <c r="P45" s="147"/>
    </row>
    <row r="46" spans="1:16" ht="18" customHeight="1">
      <c r="A46" s="151"/>
      <c r="B46" s="156" t="s">
        <v>110</v>
      </c>
      <c r="C46" s="152">
        <f t="shared" si="6"/>
        <v>2863995</v>
      </c>
      <c r="D46" s="80">
        <v>253913</v>
      </c>
      <c r="E46" s="80">
        <v>199813</v>
      </c>
      <c r="F46" s="80">
        <v>177252</v>
      </c>
      <c r="G46" s="80">
        <v>340571</v>
      </c>
      <c r="H46" s="80">
        <v>256777</v>
      </c>
      <c r="I46" s="80">
        <v>187653</v>
      </c>
      <c r="J46" s="80">
        <v>255058</v>
      </c>
      <c r="K46" s="80">
        <v>288044</v>
      </c>
      <c r="L46" s="80">
        <v>221954</v>
      </c>
      <c r="M46" s="80">
        <v>198258</v>
      </c>
      <c r="N46" s="80">
        <v>224659</v>
      </c>
      <c r="O46" s="81">
        <v>260043</v>
      </c>
      <c r="P46" s="147"/>
    </row>
    <row r="47" spans="1:16" ht="18" customHeight="1">
      <c r="A47" s="151"/>
      <c r="B47" s="156" t="s">
        <v>111</v>
      </c>
      <c r="C47" s="152">
        <f t="shared" si="6"/>
        <v>1049926</v>
      </c>
      <c r="D47" s="80">
        <v>79282</v>
      </c>
      <c r="E47" s="80">
        <v>80213</v>
      </c>
      <c r="F47" s="80">
        <v>88461</v>
      </c>
      <c r="G47" s="80">
        <v>112912</v>
      </c>
      <c r="H47" s="80">
        <v>125383</v>
      </c>
      <c r="I47" s="80">
        <v>78506</v>
      </c>
      <c r="J47" s="80">
        <v>82110</v>
      </c>
      <c r="K47" s="80">
        <v>89305</v>
      </c>
      <c r="L47" s="80">
        <v>76094</v>
      </c>
      <c r="M47" s="80">
        <v>81307</v>
      </c>
      <c r="N47" s="80">
        <v>77717</v>
      </c>
      <c r="O47" s="81">
        <v>78636</v>
      </c>
      <c r="P47" s="147"/>
    </row>
    <row r="48" spans="1:16" ht="18" customHeight="1">
      <c r="A48" s="151"/>
      <c r="B48" s="156" t="s">
        <v>112</v>
      </c>
      <c r="C48" s="152">
        <f t="shared" si="6"/>
        <v>2003781</v>
      </c>
      <c r="D48" s="80">
        <v>147510</v>
      </c>
      <c r="E48" s="80">
        <v>100319</v>
      </c>
      <c r="F48" s="80">
        <v>115176</v>
      </c>
      <c r="G48" s="80">
        <v>247114</v>
      </c>
      <c r="H48" s="80">
        <v>171178</v>
      </c>
      <c r="I48" s="80">
        <v>153286</v>
      </c>
      <c r="J48" s="80">
        <v>150618</v>
      </c>
      <c r="K48" s="80">
        <v>187558</v>
      </c>
      <c r="L48" s="80">
        <v>137723</v>
      </c>
      <c r="M48" s="80">
        <v>186550</v>
      </c>
      <c r="N48" s="80">
        <v>199558</v>
      </c>
      <c r="O48" s="81">
        <v>207191</v>
      </c>
      <c r="P48" s="147"/>
    </row>
    <row r="49" spans="1:16" ht="18" customHeight="1">
      <c r="A49" s="151"/>
      <c r="B49" s="156" t="s">
        <v>113</v>
      </c>
      <c r="C49" s="152">
        <f t="shared" si="6"/>
        <v>1975126</v>
      </c>
      <c r="D49" s="80">
        <v>189145</v>
      </c>
      <c r="E49" s="80">
        <v>91512</v>
      </c>
      <c r="F49" s="80">
        <v>102140</v>
      </c>
      <c r="G49" s="80">
        <v>327603</v>
      </c>
      <c r="H49" s="80">
        <v>241159</v>
      </c>
      <c r="I49" s="80">
        <v>92529</v>
      </c>
      <c r="J49" s="80">
        <v>108023</v>
      </c>
      <c r="K49" s="80">
        <v>225756</v>
      </c>
      <c r="L49" s="80">
        <v>104216</v>
      </c>
      <c r="M49" s="80">
        <v>128500</v>
      </c>
      <c r="N49" s="80">
        <v>213496</v>
      </c>
      <c r="O49" s="81">
        <v>151047</v>
      </c>
      <c r="P49" s="147"/>
    </row>
    <row r="50" spans="1:16" ht="18" customHeight="1">
      <c r="A50" s="151"/>
      <c r="B50" s="156" t="s">
        <v>114</v>
      </c>
      <c r="C50" s="152">
        <f t="shared" si="6"/>
        <v>3738681</v>
      </c>
      <c r="D50" s="80">
        <v>404321</v>
      </c>
      <c r="E50" s="80">
        <v>212990</v>
      </c>
      <c r="F50" s="80">
        <v>340881</v>
      </c>
      <c r="G50" s="80">
        <v>375615</v>
      </c>
      <c r="H50" s="80">
        <v>311054</v>
      </c>
      <c r="I50" s="80">
        <v>282241</v>
      </c>
      <c r="J50" s="80">
        <v>290474</v>
      </c>
      <c r="K50" s="80">
        <v>337986</v>
      </c>
      <c r="L50" s="80">
        <v>243779</v>
      </c>
      <c r="M50" s="80">
        <v>280694</v>
      </c>
      <c r="N50" s="80">
        <v>324369</v>
      </c>
      <c r="O50" s="81">
        <v>334277</v>
      </c>
      <c r="P50" s="147"/>
    </row>
    <row r="51" spans="1:16" ht="18" customHeight="1">
      <c r="A51" s="151"/>
      <c r="B51" s="156" t="s">
        <v>115</v>
      </c>
      <c r="C51" s="152">
        <f t="shared" si="6"/>
        <v>10399385</v>
      </c>
      <c r="D51" s="80">
        <v>441975</v>
      </c>
      <c r="E51" s="80">
        <v>609507</v>
      </c>
      <c r="F51" s="80">
        <v>471205</v>
      </c>
      <c r="G51" s="80">
        <v>1043811</v>
      </c>
      <c r="H51" s="80">
        <v>1604268</v>
      </c>
      <c r="I51" s="80">
        <v>820198</v>
      </c>
      <c r="J51" s="80">
        <v>798134</v>
      </c>
      <c r="K51" s="80">
        <v>1429358</v>
      </c>
      <c r="L51" s="80">
        <v>508644</v>
      </c>
      <c r="M51" s="80">
        <v>866893</v>
      </c>
      <c r="N51" s="80">
        <v>1177149</v>
      </c>
      <c r="O51" s="81">
        <v>628243</v>
      </c>
      <c r="P51" s="147"/>
    </row>
    <row r="52" spans="1:16" ht="18" customHeight="1">
      <c r="A52" s="151"/>
      <c r="B52" s="156" t="s">
        <v>116</v>
      </c>
      <c r="C52" s="152">
        <f t="shared" si="6"/>
        <v>9353095</v>
      </c>
      <c r="D52" s="80">
        <v>701604</v>
      </c>
      <c r="E52" s="80">
        <v>442683</v>
      </c>
      <c r="F52" s="80">
        <v>543024</v>
      </c>
      <c r="G52" s="80">
        <v>919572</v>
      </c>
      <c r="H52" s="80">
        <v>775154</v>
      </c>
      <c r="I52" s="80">
        <v>651200</v>
      </c>
      <c r="J52" s="80">
        <v>623699</v>
      </c>
      <c r="K52" s="80">
        <v>1075264</v>
      </c>
      <c r="L52" s="80">
        <v>953540</v>
      </c>
      <c r="M52" s="80">
        <v>980151</v>
      </c>
      <c r="N52" s="80">
        <v>810547</v>
      </c>
      <c r="O52" s="81">
        <v>876657</v>
      </c>
      <c r="P52" s="147"/>
    </row>
    <row r="53" spans="1:16" ht="18" customHeight="1">
      <c r="A53" s="151"/>
      <c r="B53" s="158" t="s">
        <v>117</v>
      </c>
      <c r="C53" s="152">
        <f t="shared" si="6"/>
        <v>4495846</v>
      </c>
      <c r="D53" s="80">
        <v>418450</v>
      </c>
      <c r="E53" s="80">
        <v>214684</v>
      </c>
      <c r="F53" s="80">
        <v>264684</v>
      </c>
      <c r="G53" s="80">
        <v>643564</v>
      </c>
      <c r="H53" s="80">
        <v>385880</v>
      </c>
      <c r="I53" s="80">
        <v>276778</v>
      </c>
      <c r="J53" s="80">
        <v>308938</v>
      </c>
      <c r="K53" s="80">
        <v>422687</v>
      </c>
      <c r="L53" s="80">
        <v>349122</v>
      </c>
      <c r="M53" s="80">
        <v>334256</v>
      </c>
      <c r="N53" s="80">
        <v>424302</v>
      </c>
      <c r="O53" s="81">
        <v>452501</v>
      </c>
      <c r="P53" s="147"/>
    </row>
    <row r="54" spans="1:16" ht="18" customHeight="1">
      <c r="A54" s="151"/>
      <c r="B54" s="156" t="s">
        <v>118</v>
      </c>
      <c r="C54" s="152">
        <f t="shared" si="6"/>
        <v>453437</v>
      </c>
      <c r="D54" s="80">
        <v>33043</v>
      </c>
      <c r="E54" s="80">
        <v>29447</v>
      </c>
      <c r="F54" s="80">
        <v>34950</v>
      </c>
      <c r="G54" s="80">
        <v>41868</v>
      </c>
      <c r="H54" s="80">
        <v>33783</v>
      </c>
      <c r="I54" s="80">
        <v>32219</v>
      </c>
      <c r="J54" s="80">
        <v>49055</v>
      </c>
      <c r="K54" s="80">
        <v>35598</v>
      </c>
      <c r="L54" s="80">
        <v>45611</v>
      </c>
      <c r="M54" s="80">
        <v>43535</v>
      </c>
      <c r="N54" s="80">
        <v>34708</v>
      </c>
      <c r="O54" s="81">
        <v>39620</v>
      </c>
      <c r="P54" s="147"/>
    </row>
    <row r="55" spans="1:16" ht="18" customHeight="1">
      <c r="A55" s="151"/>
      <c r="B55" s="156" t="s">
        <v>119</v>
      </c>
      <c r="C55" s="152">
        <f t="shared" si="6"/>
        <v>1727995</v>
      </c>
      <c r="D55" s="80">
        <v>125675</v>
      </c>
      <c r="E55" s="80">
        <v>104573</v>
      </c>
      <c r="F55" s="80">
        <v>108173</v>
      </c>
      <c r="G55" s="80">
        <v>281676</v>
      </c>
      <c r="H55" s="80">
        <v>147502</v>
      </c>
      <c r="I55" s="80">
        <v>120122</v>
      </c>
      <c r="J55" s="80">
        <v>122951</v>
      </c>
      <c r="K55" s="80">
        <v>176328</v>
      </c>
      <c r="L55" s="80">
        <v>139688</v>
      </c>
      <c r="M55" s="80">
        <v>122043</v>
      </c>
      <c r="N55" s="80">
        <v>128009</v>
      </c>
      <c r="O55" s="81">
        <v>151255</v>
      </c>
      <c r="P55" s="147"/>
    </row>
    <row r="56" spans="1:16" ht="18" customHeight="1">
      <c r="A56" s="151"/>
      <c r="B56" s="156" t="s">
        <v>120</v>
      </c>
      <c r="C56" s="152">
        <f t="shared" si="6"/>
        <v>3679417</v>
      </c>
      <c r="D56" s="80">
        <v>259597</v>
      </c>
      <c r="E56" s="80">
        <v>231087</v>
      </c>
      <c r="F56" s="80">
        <v>265224</v>
      </c>
      <c r="G56" s="80">
        <v>445094</v>
      </c>
      <c r="H56" s="80">
        <v>319157</v>
      </c>
      <c r="I56" s="80">
        <v>259808</v>
      </c>
      <c r="J56" s="80">
        <v>275273</v>
      </c>
      <c r="K56" s="80">
        <v>340349</v>
      </c>
      <c r="L56" s="80">
        <v>299953</v>
      </c>
      <c r="M56" s="80">
        <v>303053</v>
      </c>
      <c r="N56" s="80">
        <v>354426</v>
      </c>
      <c r="O56" s="81">
        <v>326396</v>
      </c>
      <c r="P56" s="147"/>
    </row>
    <row r="57" spans="1:16" ht="6.95" customHeight="1">
      <c r="A57" s="149"/>
      <c r="B57" s="157"/>
      <c r="C57" s="260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9"/>
    </row>
    <row r="58" spans="1:16" ht="18" customHeight="1">
      <c r="A58" s="154"/>
      <c r="B58" s="155" t="s">
        <v>56</v>
      </c>
      <c r="C58" s="259">
        <f t="shared" si="6"/>
        <v>24414503</v>
      </c>
      <c r="D58" s="82">
        <f>SUM(D59:D63)</f>
        <v>1841672</v>
      </c>
      <c r="E58" s="82">
        <f t="shared" ref="E58:O58" si="11">SUM(E59:E63)</f>
        <v>1357368</v>
      </c>
      <c r="F58" s="82">
        <f t="shared" si="11"/>
        <v>1611346</v>
      </c>
      <c r="G58" s="82">
        <f t="shared" si="11"/>
        <v>3318268</v>
      </c>
      <c r="H58" s="82">
        <f t="shared" si="11"/>
        <v>2273515</v>
      </c>
      <c r="I58" s="82">
        <f t="shared" si="11"/>
        <v>1639839</v>
      </c>
      <c r="J58" s="82">
        <f t="shared" si="11"/>
        <v>1789239</v>
      </c>
      <c r="K58" s="82">
        <f t="shared" si="11"/>
        <v>2333541</v>
      </c>
      <c r="L58" s="82">
        <f t="shared" si="11"/>
        <v>1801122</v>
      </c>
      <c r="M58" s="82">
        <f t="shared" si="11"/>
        <v>2076185</v>
      </c>
      <c r="N58" s="82">
        <f t="shared" si="11"/>
        <v>2369258</v>
      </c>
      <c r="O58" s="85">
        <f t="shared" si="11"/>
        <v>2003150</v>
      </c>
      <c r="P58" s="147"/>
    </row>
    <row r="59" spans="1:16" ht="18" customHeight="1">
      <c r="A59" s="151"/>
      <c r="B59" s="156" t="s">
        <v>121</v>
      </c>
      <c r="C59" s="152">
        <f t="shared" si="6"/>
        <v>4679571</v>
      </c>
      <c r="D59" s="80">
        <v>343792</v>
      </c>
      <c r="E59" s="80">
        <v>215506</v>
      </c>
      <c r="F59" s="80">
        <v>284785</v>
      </c>
      <c r="G59" s="80">
        <v>593660</v>
      </c>
      <c r="H59" s="80">
        <v>484638</v>
      </c>
      <c r="I59" s="80">
        <v>431629</v>
      </c>
      <c r="J59" s="80">
        <v>365871</v>
      </c>
      <c r="K59" s="80">
        <v>464005</v>
      </c>
      <c r="L59" s="80">
        <v>310097</v>
      </c>
      <c r="M59" s="80">
        <v>385127</v>
      </c>
      <c r="N59" s="80">
        <v>431015</v>
      </c>
      <c r="O59" s="81">
        <v>369446</v>
      </c>
      <c r="P59" s="147"/>
    </row>
    <row r="60" spans="1:16" ht="18" customHeight="1">
      <c r="A60" s="151"/>
      <c r="B60" s="156" t="s">
        <v>122</v>
      </c>
      <c r="C60" s="152">
        <f t="shared" si="6"/>
        <v>5930858</v>
      </c>
      <c r="D60" s="80">
        <v>435083</v>
      </c>
      <c r="E60" s="80">
        <v>372018</v>
      </c>
      <c r="F60" s="80">
        <v>445932</v>
      </c>
      <c r="G60" s="80">
        <v>764215</v>
      </c>
      <c r="H60" s="80">
        <v>526256</v>
      </c>
      <c r="I60" s="80">
        <v>400274</v>
      </c>
      <c r="J60" s="80">
        <v>438748</v>
      </c>
      <c r="K60" s="80">
        <v>535185</v>
      </c>
      <c r="L60" s="80">
        <v>425638</v>
      </c>
      <c r="M60" s="80">
        <v>543625</v>
      </c>
      <c r="N60" s="80">
        <v>517654</v>
      </c>
      <c r="O60" s="81">
        <v>526230</v>
      </c>
      <c r="P60" s="147"/>
    </row>
    <row r="61" spans="1:16" ht="18" customHeight="1">
      <c r="A61" s="151"/>
      <c r="B61" s="156" t="s">
        <v>123</v>
      </c>
      <c r="C61" s="152">
        <f t="shared" si="6"/>
        <v>6164293</v>
      </c>
      <c r="D61" s="80">
        <v>385461</v>
      </c>
      <c r="E61" s="80">
        <v>340128</v>
      </c>
      <c r="F61" s="80">
        <v>387504</v>
      </c>
      <c r="G61" s="80">
        <v>943441</v>
      </c>
      <c r="H61" s="80">
        <v>543183</v>
      </c>
      <c r="I61" s="80">
        <v>375193</v>
      </c>
      <c r="J61" s="80">
        <v>459188</v>
      </c>
      <c r="K61" s="80">
        <v>534220</v>
      </c>
      <c r="L61" s="80">
        <v>459470</v>
      </c>
      <c r="M61" s="80">
        <v>494418</v>
      </c>
      <c r="N61" s="80">
        <v>690236</v>
      </c>
      <c r="O61" s="81">
        <v>551851</v>
      </c>
      <c r="P61" s="147"/>
    </row>
    <row r="62" spans="1:16" ht="18" customHeight="1">
      <c r="A62" s="151"/>
      <c r="B62" s="156" t="s">
        <v>124</v>
      </c>
      <c r="C62" s="152">
        <f t="shared" si="6"/>
        <v>2817525</v>
      </c>
      <c r="D62" s="80">
        <v>201497</v>
      </c>
      <c r="E62" s="80">
        <v>143528</v>
      </c>
      <c r="F62" s="80">
        <v>194766</v>
      </c>
      <c r="G62" s="80">
        <v>426497</v>
      </c>
      <c r="H62" s="80">
        <v>235136</v>
      </c>
      <c r="I62" s="80">
        <v>186751</v>
      </c>
      <c r="J62" s="80">
        <v>184889</v>
      </c>
      <c r="K62" s="80">
        <v>305088</v>
      </c>
      <c r="L62" s="80">
        <v>231301</v>
      </c>
      <c r="M62" s="80">
        <v>207516</v>
      </c>
      <c r="N62" s="80">
        <v>292195</v>
      </c>
      <c r="O62" s="81">
        <v>208361</v>
      </c>
      <c r="P62" s="147"/>
    </row>
    <row r="63" spans="1:16" ht="18" customHeight="1">
      <c r="A63" s="151"/>
      <c r="B63" s="156" t="s">
        <v>125</v>
      </c>
      <c r="C63" s="152">
        <f t="shared" si="6"/>
        <v>4822256</v>
      </c>
      <c r="D63" s="80">
        <v>475839</v>
      </c>
      <c r="E63" s="80">
        <v>286188</v>
      </c>
      <c r="F63" s="80">
        <v>298359</v>
      </c>
      <c r="G63" s="80">
        <v>590455</v>
      </c>
      <c r="H63" s="80">
        <v>484302</v>
      </c>
      <c r="I63" s="80">
        <v>245992</v>
      </c>
      <c r="J63" s="80">
        <v>340543</v>
      </c>
      <c r="K63" s="80">
        <v>495043</v>
      </c>
      <c r="L63" s="80">
        <v>374616</v>
      </c>
      <c r="M63" s="80">
        <v>445499</v>
      </c>
      <c r="N63" s="80">
        <v>438158</v>
      </c>
      <c r="O63" s="81">
        <v>347262</v>
      </c>
      <c r="P63" s="147"/>
    </row>
    <row r="64" spans="1:16" ht="6.95" customHeight="1">
      <c r="A64" s="149"/>
      <c r="B64" s="157"/>
      <c r="C64" s="260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9"/>
    </row>
    <row r="65" spans="1:16" ht="18" customHeight="1">
      <c r="A65" s="154"/>
      <c r="B65" s="155" t="s">
        <v>57</v>
      </c>
      <c r="C65" s="259">
        <f t="shared" si="6"/>
        <v>45411920</v>
      </c>
      <c r="D65" s="82">
        <f>SUM(D66:D72)</f>
        <v>3811788</v>
      </c>
      <c r="E65" s="82">
        <f t="shared" ref="E65:O65" si="12">SUM(E66:E72)</f>
        <v>2565805</v>
      </c>
      <c r="F65" s="82">
        <f t="shared" si="12"/>
        <v>2631468</v>
      </c>
      <c r="G65" s="82">
        <f t="shared" si="12"/>
        <v>4977154</v>
      </c>
      <c r="H65" s="82">
        <f t="shared" si="12"/>
        <v>4155811</v>
      </c>
      <c r="I65" s="82">
        <f t="shared" si="12"/>
        <v>3549344</v>
      </c>
      <c r="J65" s="82">
        <f t="shared" si="12"/>
        <v>3453210</v>
      </c>
      <c r="K65" s="82">
        <f t="shared" si="12"/>
        <v>3839489</v>
      </c>
      <c r="L65" s="82">
        <f t="shared" si="12"/>
        <v>3287532</v>
      </c>
      <c r="M65" s="82">
        <f t="shared" si="12"/>
        <v>3655380</v>
      </c>
      <c r="N65" s="82">
        <f t="shared" si="12"/>
        <v>4512110</v>
      </c>
      <c r="O65" s="85">
        <f t="shared" si="12"/>
        <v>4972829</v>
      </c>
      <c r="P65" s="147"/>
    </row>
    <row r="66" spans="1:16" ht="18" customHeight="1">
      <c r="A66" s="151"/>
      <c r="B66" s="156" t="s">
        <v>126</v>
      </c>
      <c r="C66" s="152">
        <f t="shared" si="6"/>
        <v>4159539</v>
      </c>
      <c r="D66" s="80">
        <v>302154</v>
      </c>
      <c r="E66" s="80">
        <v>208651</v>
      </c>
      <c r="F66" s="80">
        <v>171078</v>
      </c>
      <c r="G66" s="80">
        <v>623054</v>
      </c>
      <c r="H66" s="80">
        <v>385903</v>
      </c>
      <c r="I66" s="80">
        <v>501938</v>
      </c>
      <c r="J66" s="80">
        <v>247549</v>
      </c>
      <c r="K66" s="80">
        <v>482676</v>
      </c>
      <c r="L66" s="80">
        <v>264802</v>
      </c>
      <c r="M66" s="80">
        <v>297037</v>
      </c>
      <c r="N66" s="80">
        <v>402670</v>
      </c>
      <c r="O66" s="81">
        <v>272027</v>
      </c>
      <c r="P66" s="147"/>
    </row>
    <row r="67" spans="1:16" ht="18" customHeight="1">
      <c r="A67" s="151"/>
      <c r="B67" s="156" t="s">
        <v>127</v>
      </c>
      <c r="C67" s="152">
        <f t="shared" si="6"/>
        <v>3046763</v>
      </c>
      <c r="D67" s="80">
        <v>302504</v>
      </c>
      <c r="E67" s="80">
        <v>137474</v>
      </c>
      <c r="F67" s="80">
        <v>159703</v>
      </c>
      <c r="G67" s="80">
        <v>449657</v>
      </c>
      <c r="H67" s="80">
        <v>287765</v>
      </c>
      <c r="I67" s="80">
        <v>187211</v>
      </c>
      <c r="J67" s="80">
        <v>193761</v>
      </c>
      <c r="K67" s="80">
        <v>319179</v>
      </c>
      <c r="L67" s="80">
        <v>207150</v>
      </c>
      <c r="M67" s="80">
        <v>266023</v>
      </c>
      <c r="N67" s="80">
        <v>340887</v>
      </c>
      <c r="O67" s="81">
        <v>195449</v>
      </c>
      <c r="P67" s="147"/>
    </row>
    <row r="68" spans="1:16" ht="18" customHeight="1">
      <c r="A68" s="151"/>
      <c r="B68" s="156" t="s">
        <v>128</v>
      </c>
      <c r="C68" s="152">
        <f t="shared" si="6"/>
        <v>3167510</v>
      </c>
      <c r="D68" s="80">
        <v>237686</v>
      </c>
      <c r="E68" s="80">
        <v>195772</v>
      </c>
      <c r="F68" s="80">
        <v>216742</v>
      </c>
      <c r="G68" s="80">
        <v>415846</v>
      </c>
      <c r="H68" s="80">
        <v>309624</v>
      </c>
      <c r="I68" s="80">
        <v>173062</v>
      </c>
      <c r="J68" s="80">
        <v>239305</v>
      </c>
      <c r="K68" s="80">
        <v>270191</v>
      </c>
      <c r="L68" s="80">
        <v>259466</v>
      </c>
      <c r="M68" s="80">
        <v>306112</v>
      </c>
      <c r="N68" s="80">
        <v>335916</v>
      </c>
      <c r="O68" s="81">
        <v>207788</v>
      </c>
      <c r="P68" s="147"/>
    </row>
    <row r="69" spans="1:16" ht="18" customHeight="1">
      <c r="A69" s="151"/>
      <c r="B69" s="156" t="s">
        <v>129</v>
      </c>
      <c r="C69" s="152">
        <f t="shared" si="6"/>
        <v>4158375</v>
      </c>
      <c r="D69" s="80">
        <v>331866</v>
      </c>
      <c r="E69" s="80">
        <v>240018</v>
      </c>
      <c r="F69" s="80">
        <v>245549</v>
      </c>
      <c r="G69" s="80">
        <v>523710</v>
      </c>
      <c r="H69" s="80">
        <v>407227</v>
      </c>
      <c r="I69" s="80">
        <v>218154</v>
      </c>
      <c r="J69" s="80">
        <v>310931</v>
      </c>
      <c r="K69" s="80">
        <v>360537</v>
      </c>
      <c r="L69" s="80">
        <v>329321</v>
      </c>
      <c r="M69" s="80">
        <v>330899</v>
      </c>
      <c r="N69" s="80">
        <v>369611</v>
      </c>
      <c r="O69" s="81">
        <v>490552</v>
      </c>
      <c r="P69" s="147"/>
    </row>
    <row r="70" spans="1:16" ht="18" customHeight="1">
      <c r="A70" s="151"/>
      <c r="B70" s="156" t="s">
        <v>130</v>
      </c>
      <c r="C70" s="152">
        <f t="shared" si="6"/>
        <v>24818434</v>
      </c>
      <c r="D70" s="80">
        <v>2174260</v>
      </c>
      <c r="E70" s="80">
        <v>1433414</v>
      </c>
      <c r="F70" s="80">
        <v>1400537</v>
      </c>
      <c r="G70" s="80">
        <v>2129418</v>
      </c>
      <c r="H70" s="80">
        <v>2206886</v>
      </c>
      <c r="I70" s="80">
        <v>2055226</v>
      </c>
      <c r="J70" s="80">
        <v>1977002</v>
      </c>
      <c r="K70" s="80">
        <v>1856141</v>
      </c>
      <c r="L70" s="80">
        <v>1782112</v>
      </c>
      <c r="M70" s="80">
        <v>1946659</v>
      </c>
      <c r="N70" s="80">
        <v>2522571</v>
      </c>
      <c r="O70" s="81">
        <v>3334208</v>
      </c>
      <c r="P70" s="147"/>
    </row>
    <row r="71" spans="1:16" ht="18" customHeight="1">
      <c r="A71" s="151"/>
      <c r="B71" s="156" t="s">
        <v>131</v>
      </c>
      <c r="C71" s="152">
        <f t="shared" si="6"/>
        <v>3036211</v>
      </c>
      <c r="D71" s="80">
        <v>212900</v>
      </c>
      <c r="E71" s="80">
        <v>161986</v>
      </c>
      <c r="F71" s="80">
        <v>236450</v>
      </c>
      <c r="G71" s="80">
        <v>455978</v>
      </c>
      <c r="H71" s="80">
        <v>281324</v>
      </c>
      <c r="I71" s="80">
        <v>195803</v>
      </c>
      <c r="J71" s="80">
        <v>203642</v>
      </c>
      <c r="K71" s="80">
        <v>290461</v>
      </c>
      <c r="L71" s="80">
        <v>225993</v>
      </c>
      <c r="M71" s="80">
        <v>272285</v>
      </c>
      <c r="N71" s="80">
        <v>285629</v>
      </c>
      <c r="O71" s="81">
        <v>213760</v>
      </c>
      <c r="P71" s="147"/>
    </row>
    <row r="72" spans="1:16" ht="18" customHeight="1">
      <c r="A72" s="151"/>
      <c r="B72" s="156" t="s">
        <v>132</v>
      </c>
      <c r="C72" s="152">
        <f t="shared" si="6"/>
        <v>3025088</v>
      </c>
      <c r="D72" s="80">
        <v>250418</v>
      </c>
      <c r="E72" s="80">
        <v>188490</v>
      </c>
      <c r="F72" s="80">
        <v>201409</v>
      </c>
      <c r="G72" s="80">
        <v>379491</v>
      </c>
      <c r="H72" s="80">
        <v>277082</v>
      </c>
      <c r="I72" s="80">
        <v>217950</v>
      </c>
      <c r="J72" s="80">
        <v>281020</v>
      </c>
      <c r="K72" s="80">
        <v>260304</v>
      </c>
      <c r="L72" s="80">
        <v>218688</v>
      </c>
      <c r="M72" s="80">
        <v>236365</v>
      </c>
      <c r="N72" s="80">
        <v>254826</v>
      </c>
      <c r="O72" s="81">
        <v>259045</v>
      </c>
      <c r="P72" s="147"/>
    </row>
    <row r="73" spans="1:16" ht="6.95" customHeight="1">
      <c r="A73" s="149"/>
      <c r="B73" s="157"/>
      <c r="C73" s="260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9"/>
    </row>
    <row r="74" spans="1:16" ht="18" customHeight="1">
      <c r="A74" s="154"/>
      <c r="B74" s="155" t="s">
        <v>58</v>
      </c>
      <c r="C74" s="259">
        <f t="shared" si="6"/>
        <v>71177730</v>
      </c>
      <c r="D74" s="82">
        <f>SUM(D75:D78)</f>
        <v>6145836</v>
      </c>
      <c r="E74" s="82">
        <f t="shared" ref="E74:O74" si="13">SUM(E75:E78)</f>
        <v>3941606</v>
      </c>
      <c r="F74" s="82">
        <f t="shared" si="13"/>
        <v>4348455</v>
      </c>
      <c r="G74" s="82">
        <f t="shared" si="13"/>
        <v>8755775</v>
      </c>
      <c r="H74" s="82">
        <f t="shared" si="13"/>
        <v>6269567</v>
      </c>
      <c r="I74" s="82">
        <f t="shared" si="13"/>
        <v>4854871</v>
      </c>
      <c r="J74" s="82">
        <f t="shared" si="13"/>
        <v>5569222</v>
      </c>
      <c r="K74" s="82">
        <f t="shared" si="13"/>
        <v>6949605</v>
      </c>
      <c r="L74" s="82">
        <f t="shared" si="13"/>
        <v>5166255</v>
      </c>
      <c r="M74" s="82">
        <f t="shared" si="13"/>
        <v>5909760</v>
      </c>
      <c r="N74" s="82">
        <f t="shared" si="13"/>
        <v>6791276</v>
      </c>
      <c r="O74" s="85">
        <f t="shared" si="13"/>
        <v>6475502</v>
      </c>
      <c r="P74" s="147"/>
    </row>
    <row r="75" spans="1:16" ht="18" customHeight="1">
      <c r="A75" s="151"/>
      <c r="B75" s="156" t="s">
        <v>133</v>
      </c>
      <c r="C75" s="152">
        <f t="shared" si="6"/>
        <v>10830726</v>
      </c>
      <c r="D75" s="80">
        <v>849767</v>
      </c>
      <c r="E75" s="80">
        <v>508259</v>
      </c>
      <c r="F75" s="80">
        <v>634054</v>
      </c>
      <c r="G75" s="80">
        <v>1213974</v>
      </c>
      <c r="H75" s="80">
        <v>895142</v>
      </c>
      <c r="I75" s="80">
        <v>956310</v>
      </c>
      <c r="J75" s="80">
        <v>697521</v>
      </c>
      <c r="K75" s="80">
        <v>987908</v>
      </c>
      <c r="L75" s="80">
        <v>940829</v>
      </c>
      <c r="M75" s="80">
        <v>877127</v>
      </c>
      <c r="N75" s="80">
        <v>1141584</v>
      </c>
      <c r="O75" s="81">
        <v>1128251</v>
      </c>
      <c r="P75" s="147"/>
    </row>
    <row r="76" spans="1:16" ht="18" customHeight="1">
      <c r="A76" s="151"/>
      <c r="B76" s="156" t="s">
        <v>134</v>
      </c>
      <c r="C76" s="152">
        <f t="shared" si="6"/>
        <v>16997638</v>
      </c>
      <c r="D76" s="80">
        <v>1555851</v>
      </c>
      <c r="E76" s="80">
        <v>1011193</v>
      </c>
      <c r="F76" s="80">
        <v>870585</v>
      </c>
      <c r="G76" s="80">
        <v>2190773</v>
      </c>
      <c r="H76" s="80">
        <v>1564603</v>
      </c>
      <c r="I76" s="80">
        <v>1013073</v>
      </c>
      <c r="J76" s="80">
        <v>1333103</v>
      </c>
      <c r="K76" s="80">
        <v>1555603</v>
      </c>
      <c r="L76" s="80">
        <v>1125154</v>
      </c>
      <c r="M76" s="80">
        <v>1342311</v>
      </c>
      <c r="N76" s="80">
        <v>1814463</v>
      </c>
      <c r="O76" s="81">
        <v>1620926</v>
      </c>
      <c r="P76" s="147"/>
    </row>
    <row r="77" spans="1:16" ht="18" customHeight="1">
      <c r="A77" s="151"/>
      <c r="B77" s="156" t="s">
        <v>135</v>
      </c>
      <c r="C77" s="152">
        <f t="shared" si="6"/>
        <v>20883236</v>
      </c>
      <c r="D77" s="80">
        <v>1536784</v>
      </c>
      <c r="E77" s="80">
        <v>1043142</v>
      </c>
      <c r="F77" s="80">
        <v>1329929</v>
      </c>
      <c r="G77" s="80">
        <v>2922692</v>
      </c>
      <c r="H77" s="80">
        <v>1895008</v>
      </c>
      <c r="I77" s="80">
        <v>1341844</v>
      </c>
      <c r="J77" s="80">
        <v>1566100</v>
      </c>
      <c r="K77" s="80">
        <v>2322342</v>
      </c>
      <c r="L77" s="80">
        <v>1496637</v>
      </c>
      <c r="M77" s="80">
        <v>1766224</v>
      </c>
      <c r="N77" s="80">
        <v>2016012</v>
      </c>
      <c r="O77" s="81">
        <v>1646522</v>
      </c>
      <c r="P77" s="147"/>
    </row>
    <row r="78" spans="1:16" ht="18" customHeight="1" thickBot="1">
      <c r="A78" s="151"/>
      <c r="B78" s="159" t="s">
        <v>136</v>
      </c>
      <c r="C78" s="160">
        <f t="shared" si="6"/>
        <v>22466130</v>
      </c>
      <c r="D78" s="83">
        <v>2203434</v>
      </c>
      <c r="E78" s="83">
        <v>1379012</v>
      </c>
      <c r="F78" s="83">
        <v>1513887</v>
      </c>
      <c r="G78" s="83">
        <v>2428336</v>
      </c>
      <c r="H78" s="83">
        <v>1914814</v>
      </c>
      <c r="I78" s="83">
        <v>1543644</v>
      </c>
      <c r="J78" s="83">
        <v>1972498</v>
      </c>
      <c r="K78" s="83">
        <v>2083752</v>
      </c>
      <c r="L78" s="83">
        <v>1603635</v>
      </c>
      <c r="M78" s="83">
        <v>1924098</v>
      </c>
      <c r="N78" s="83">
        <v>1819217</v>
      </c>
      <c r="O78" s="84">
        <v>2079803</v>
      </c>
      <c r="P78" s="147"/>
    </row>
    <row r="79" spans="1:16" ht="6.95" customHeight="1">
      <c r="A79" s="151"/>
      <c r="B79" s="185"/>
      <c r="C79" s="261"/>
      <c r="D79" s="181"/>
      <c r="E79" s="181"/>
      <c r="F79" s="181"/>
      <c r="G79" s="181"/>
      <c r="H79" s="181"/>
      <c r="I79" s="181"/>
      <c r="J79" s="181"/>
      <c r="K79" s="181"/>
      <c r="L79" s="181"/>
      <c r="M79" s="181"/>
      <c r="N79" s="181"/>
      <c r="O79" s="182"/>
      <c r="P79" s="147"/>
    </row>
    <row r="80" spans="1:16" ht="18" customHeight="1">
      <c r="A80" s="151"/>
      <c r="B80" s="155" t="s">
        <v>59</v>
      </c>
      <c r="C80" s="259">
        <f t="shared" ref="C80:C85" si="14">D80+E80+F80+G80+H80+I80+J80+K80+L80+M80+N80+O80</f>
        <v>81274548</v>
      </c>
      <c r="D80" s="82">
        <f>SUM(D81:D85)</f>
        <v>7311851</v>
      </c>
      <c r="E80" s="82">
        <f t="shared" ref="E80:O80" si="15">SUM(E81:E85)</f>
        <v>4332064</v>
      </c>
      <c r="F80" s="82">
        <f t="shared" si="15"/>
        <v>4838477</v>
      </c>
      <c r="G80" s="82">
        <f t="shared" si="15"/>
        <v>11165202</v>
      </c>
      <c r="H80" s="82">
        <f t="shared" si="15"/>
        <v>7435414</v>
      </c>
      <c r="I80" s="82">
        <f t="shared" si="15"/>
        <v>5125595</v>
      </c>
      <c r="J80" s="82">
        <f t="shared" si="15"/>
        <v>6659694</v>
      </c>
      <c r="K80" s="82">
        <f t="shared" si="15"/>
        <v>7983403</v>
      </c>
      <c r="L80" s="82">
        <f t="shared" si="15"/>
        <v>4949310</v>
      </c>
      <c r="M80" s="82">
        <f t="shared" si="15"/>
        <v>7231936</v>
      </c>
      <c r="N80" s="82">
        <f t="shared" si="15"/>
        <v>8057384</v>
      </c>
      <c r="O80" s="85">
        <f t="shared" si="15"/>
        <v>6184218</v>
      </c>
      <c r="P80" s="147"/>
    </row>
    <row r="81" spans="1:16" ht="18" customHeight="1">
      <c r="A81" s="151"/>
      <c r="B81" s="156" t="s">
        <v>137</v>
      </c>
      <c r="C81" s="152">
        <f t="shared" si="14"/>
        <v>25501233</v>
      </c>
      <c r="D81" s="80">
        <v>2581609</v>
      </c>
      <c r="E81" s="80">
        <v>1116546</v>
      </c>
      <c r="F81" s="80">
        <v>1362562</v>
      </c>
      <c r="G81" s="80">
        <v>3238606</v>
      </c>
      <c r="H81" s="80">
        <v>2220148</v>
      </c>
      <c r="I81" s="80">
        <v>1994509</v>
      </c>
      <c r="J81" s="80">
        <v>2367383</v>
      </c>
      <c r="K81" s="80">
        <v>2330340</v>
      </c>
      <c r="L81" s="80">
        <v>1357485</v>
      </c>
      <c r="M81" s="80">
        <v>2690258</v>
      </c>
      <c r="N81" s="80">
        <v>2503569</v>
      </c>
      <c r="O81" s="81">
        <v>1738218</v>
      </c>
      <c r="P81" s="147"/>
    </row>
    <row r="82" spans="1:16" ht="18" customHeight="1">
      <c r="A82" s="151"/>
      <c r="B82" s="156" t="s">
        <v>138</v>
      </c>
      <c r="C82" s="152">
        <f t="shared" si="14"/>
        <v>5650996</v>
      </c>
      <c r="D82" s="80">
        <v>492743</v>
      </c>
      <c r="E82" s="80">
        <v>330855</v>
      </c>
      <c r="F82" s="80">
        <v>353987</v>
      </c>
      <c r="G82" s="80">
        <v>808879</v>
      </c>
      <c r="H82" s="80">
        <v>472156</v>
      </c>
      <c r="I82" s="80">
        <v>367961</v>
      </c>
      <c r="J82" s="80">
        <v>557194</v>
      </c>
      <c r="K82" s="80">
        <v>531214</v>
      </c>
      <c r="L82" s="80">
        <v>362144</v>
      </c>
      <c r="M82" s="80">
        <v>436929</v>
      </c>
      <c r="N82" s="80">
        <v>493296</v>
      </c>
      <c r="O82" s="81">
        <v>443638</v>
      </c>
      <c r="P82" s="147"/>
    </row>
    <row r="83" spans="1:16" ht="18" customHeight="1">
      <c r="A83" s="151"/>
      <c r="B83" s="156" t="s">
        <v>139</v>
      </c>
      <c r="C83" s="152">
        <f t="shared" si="14"/>
        <v>37554352</v>
      </c>
      <c r="D83" s="80">
        <v>3294259</v>
      </c>
      <c r="E83" s="80">
        <v>2127539</v>
      </c>
      <c r="F83" s="80">
        <v>2329451</v>
      </c>
      <c r="G83" s="80">
        <v>5139366</v>
      </c>
      <c r="H83" s="80">
        <v>3578703</v>
      </c>
      <c r="I83" s="80">
        <v>2232942</v>
      </c>
      <c r="J83" s="80">
        <v>2779592</v>
      </c>
      <c r="K83" s="80">
        <v>3864734</v>
      </c>
      <c r="L83" s="80">
        <v>2370212</v>
      </c>
      <c r="M83" s="80">
        <v>3026349</v>
      </c>
      <c r="N83" s="80">
        <v>3792393</v>
      </c>
      <c r="O83" s="81">
        <v>3018812</v>
      </c>
      <c r="P83" s="147"/>
    </row>
    <row r="84" spans="1:16" ht="27">
      <c r="A84" s="149"/>
      <c r="B84" s="158" t="s">
        <v>140</v>
      </c>
      <c r="C84" s="152">
        <f t="shared" si="14"/>
        <v>7297449</v>
      </c>
      <c r="D84" s="80">
        <v>496405</v>
      </c>
      <c r="E84" s="80">
        <v>434396</v>
      </c>
      <c r="F84" s="80">
        <v>420615</v>
      </c>
      <c r="G84" s="80">
        <v>1216393</v>
      </c>
      <c r="H84" s="80">
        <v>676467</v>
      </c>
      <c r="I84" s="80">
        <v>418152</v>
      </c>
      <c r="J84" s="80">
        <v>548493</v>
      </c>
      <c r="K84" s="80">
        <v>718689</v>
      </c>
      <c r="L84" s="80">
        <v>462509</v>
      </c>
      <c r="M84" s="80">
        <v>587449</v>
      </c>
      <c r="N84" s="80">
        <v>765752</v>
      </c>
      <c r="O84" s="81">
        <v>552129</v>
      </c>
    </row>
    <row r="85" spans="1:16" ht="18" customHeight="1">
      <c r="A85" s="154"/>
      <c r="B85" s="156" t="s">
        <v>141</v>
      </c>
      <c r="C85" s="152">
        <f t="shared" si="14"/>
        <v>5270518</v>
      </c>
      <c r="D85" s="80">
        <v>446835</v>
      </c>
      <c r="E85" s="80">
        <v>322728</v>
      </c>
      <c r="F85" s="80">
        <v>371862</v>
      </c>
      <c r="G85" s="80">
        <v>761958</v>
      </c>
      <c r="H85" s="80">
        <v>487940</v>
      </c>
      <c r="I85" s="80">
        <v>112031</v>
      </c>
      <c r="J85" s="80">
        <v>407032</v>
      </c>
      <c r="K85" s="80">
        <v>538426</v>
      </c>
      <c r="L85" s="80">
        <v>396960</v>
      </c>
      <c r="M85" s="80">
        <v>490951</v>
      </c>
      <c r="N85" s="80">
        <v>502374</v>
      </c>
      <c r="O85" s="81">
        <v>431421</v>
      </c>
      <c r="P85" s="147"/>
    </row>
    <row r="86" spans="1:16" ht="6.95" customHeight="1">
      <c r="A86" s="151"/>
      <c r="B86" s="157"/>
      <c r="C86" s="260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9"/>
      <c r="P86" s="147"/>
    </row>
    <row r="87" spans="1:16" ht="18" customHeight="1">
      <c r="A87" s="151"/>
      <c r="B87" s="155" t="s">
        <v>60</v>
      </c>
      <c r="C87" s="259">
        <f t="shared" ref="C87:C91" si="16">D87+E87+F87+G87+H87+I87+J87+K87+L87+M87+N87+O87</f>
        <v>96662641</v>
      </c>
      <c r="D87" s="82">
        <f>SUM(D88:D91)</f>
        <v>7916515</v>
      </c>
      <c r="E87" s="82">
        <f t="shared" ref="E87:O87" si="17">SUM(E88:E91)</f>
        <v>5066335</v>
      </c>
      <c r="F87" s="82">
        <f t="shared" si="17"/>
        <v>5587612</v>
      </c>
      <c r="G87" s="82">
        <f t="shared" si="17"/>
        <v>13237010</v>
      </c>
      <c r="H87" s="82">
        <f t="shared" si="17"/>
        <v>9367514</v>
      </c>
      <c r="I87" s="82">
        <f t="shared" si="17"/>
        <v>6930139</v>
      </c>
      <c r="J87" s="82">
        <f t="shared" si="17"/>
        <v>8224825</v>
      </c>
      <c r="K87" s="82">
        <f t="shared" si="17"/>
        <v>10069096</v>
      </c>
      <c r="L87" s="82">
        <f t="shared" si="17"/>
        <v>5736799</v>
      </c>
      <c r="M87" s="82">
        <f t="shared" si="17"/>
        <v>7259439</v>
      </c>
      <c r="N87" s="82">
        <f t="shared" si="17"/>
        <v>9157073</v>
      </c>
      <c r="O87" s="85">
        <f t="shared" si="17"/>
        <v>8110284</v>
      </c>
      <c r="P87" s="147"/>
    </row>
    <row r="88" spans="1:16" ht="18" customHeight="1">
      <c r="A88" s="151"/>
      <c r="B88" s="156" t="s">
        <v>142</v>
      </c>
      <c r="C88" s="152">
        <f t="shared" si="16"/>
        <v>26030207</v>
      </c>
      <c r="D88" s="80">
        <v>2076214</v>
      </c>
      <c r="E88" s="80">
        <v>1348856</v>
      </c>
      <c r="F88" s="80">
        <v>1607916</v>
      </c>
      <c r="G88" s="80">
        <v>3733467</v>
      </c>
      <c r="H88" s="80">
        <v>2298399</v>
      </c>
      <c r="I88" s="80">
        <v>1579041</v>
      </c>
      <c r="J88" s="80">
        <v>2031721</v>
      </c>
      <c r="K88" s="80">
        <v>2770918</v>
      </c>
      <c r="L88" s="80">
        <v>1607183</v>
      </c>
      <c r="M88" s="80">
        <v>2001492</v>
      </c>
      <c r="N88" s="80">
        <v>2566211</v>
      </c>
      <c r="O88" s="81">
        <v>2408789</v>
      </c>
      <c r="P88" s="147"/>
    </row>
    <row r="89" spans="1:16" ht="18" customHeight="1">
      <c r="A89" s="151"/>
      <c r="B89" s="156" t="s">
        <v>143</v>
      </c>
      <c r="C89" s="152">
        <f t="shared" si="16"/>
        <v>11738357</v>
      </c>
      <c r="D89" s="80">
        <v>1180393</v>
      </c>
      <c r="E89" s="80">
        <v>584707</v>
      </c>
      <c r="F89" s="80">
        <v>628442</v>
      </c>
      <c r="G89" s="80">
        <v>1692482</v>
      </c>
      <c r="H89" s="80">
        <v>1217868</v>
      </c>
      <c r="I89" s="80">
        <v>727146</v>
      </c>
      <c r="J89" s="80">
        <v>833860</v>
      </c>
      <c r="K89" s="80">
        <v>1209280</v>
      </c>
      <c r="L89" s="80">
        <v>754303</v>
      </c>
      <c r="M89" s="80">
        <v>890642</v>
      </c>
      <c r="N89" s="80">
        <v>1171441</v>
      </c>
      <c r="O89" s="81">
        <v>847793</v>
      </c>
      <c r="P89" s="147"/>
    </row>
    <row r="90" spans="1:16" ht="18" customHeight="1">
      <c r="A90" s="151"/>
      <c r="B90" s="156" t="s">
        <v>144</v>
      </c>
      <c r="C90" s="152">
        <f t="shared" si="16"/>
        <v>21188188</v>
      </c>
      <c r="D90" s="80">
        <v>1720312</v>
      </c>
      <c r="E90" s="80">
        <v>1295816</v>
      </c>
      <c r="F90" s="80">
        <v>1301695</v>
      </c>
      <c r="G90" s="80">
        <v>2948227</v>
      </c>
      <c r="H90" s="80">
        <v>2293190</v>
      </c>
      <c r="I90" s="80">
        <v>1186934</v>
      </c>
      <c r="J90" s="80">
        <v>1778179</v>
      </c>
      <c r="K90" s="80">
        <v>2123706</v>
      </c>
      <c r="L90" s="80">
        <v>1297423</v>
      </c>
      <c r="M90" s="80">
        <v>1588356</v>
      </c>
      <c r="N90" s="80">
        <v>1962547</v>
      </c>
      <c r="O90" s="81">
        <v>1691803</v>
      </c>
      <c r="P90" s="147"/>
    </row>
    <row r="91" spans="1:16" ht="18" customHeight="1">
      <c r="A91" s="151"/>
      <c r="B91" s="156" t="s">
        <v>145</v>
      </c>
      <c r="C91" s="152">
        <f t="shared" si="16"/>
        <v>37705889</v>
      </c>
      <c r="D91" s="80">
        <v>2939596</v>
      </c>
      <c r="E91" s="80">
        <v>1836956</v>
      </c>
      <c r="F91" s="80">
        <v>2049559</v>
      </c>
      <c r="G91" s="80">
        <v>4862834</v>
      </c>
      <c r="H91" s="80">
        <v>3558057</v>
      </c>
      <c r="I91" s="80">
        <v>3437018</v>
      </c>
      <c r="J91" s="80">
        <v>3581065</v>
      </c>
      <c r="K91" s="80">
        <v>3965192</v>
      </c>
      <c r="L91" s="80">
        <v>2077890</v>
      </c>
      <c r="M91" s="80">
        <v>2778949</v>
      </c>
      <c r="N91" s="80">
        <v>3456874</v>
      </c>
      <c r="O91" s="81">
        <v>3161899</v>
      </c>
      <c r="P91" s="147"/>
    </row>
    <row r="92" spans="1:16" ht="6.95" customHeight="1">
      <c r="A92" s="151"/>
      <c r="B92" s="157"/>
      <c r="C92" s="260"/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9"/>
      <c r="P92" s="147"/>
    </row>
    <row r="93" spans="1:16" ht="18" customHeight="1">
      <c r="A93" s="151"/>
      <c r="B93" s="155" t="s">
        <v>61</v>
      </c>
      <c r="C93" s="259">
        <f t="shared" ref="C93:C98" si="18">D93+E93+F93+G93+H93+I93+J93+K93+L93+M93+N93+O93</f>
        <v>121116968</v>
      </c>
      <c r="D93" s="82">
        <f>SUM(D94:D98)</f>
        <v>9217654</v>
      </c>
      <c r="E93" s="82">
        <f t="shared" ref="E93:O93" si="19">SUM(E94:E98)</f>
        <v>6864087</v>
      </c>
      <c r="F93" s="82">
        <f t="shared" si="19"/>
        <v>7577699</v>
      </c>
      <c r="G93" s="82">
        <f t="shared" si="19"/>
        <v>15277976</v>
      </c>
      <c r="H93" s="82">
        <f t="shared" si="19"/>
        <v>11296370</v>
      </c>
      <c r="I93" s="82">
        <f t="shared" si="19"/>
        <v>8134435</v>
      </c>
      <c r="J93" s="82">
        <f t="shared" si="19"/>
        <v>8954929</v>
      </c>
      <c r="K93" s="82">
        <f t="shared" si="19"/>
        <v>12557749</v>
      </c>
      <c r="L93" s="82">
        <f t="shared" si="19"/>
        <v>8125331</v>
      </c>
      <c r="M93" s="82">
        <f t="shared" si="19"/>
        <v>9527568</v>
      </c>
      <c r="N93" s="82">
        <f t="shared" si="19"/>
        <v>12865617</v>
      </c>
      <c r="O93" s="85">
        <f t="shared" si="19"/>
        <v>10717553</v>
      </c>
      <c r="P93" s="147"/>
    </row>
    <row r="94" spans="1:16" ht="18" customHeight="1">
      <c r="A94" s="151"/>
      <c r="B94" s="156" t="s">
        <v>146</v>
      </c>
      <c r="C94" s="152">
        <f t="shared" si="18"/>
        <v>72539927</v>
      </c>
      <c r="D94" s="80">
        <v>5416333</v>
      </c>
      <c r="E94" s="80">
        <v>4115101</v>
      </c>
      <c r="F94" s="80">
        <v>4547901</v>
      </c>
      <c r="G94" s="80">
        <v>8543032</v>
      </c>
      <c r="H94" s="80">
        <v>6661831</v>
      </c>
      <c r="I94" s="80">
        <v>4641867</v>
      </c>
      <c r="J94" s="80">
        <v>5480244</v>
      </c>
      <c r="K94" s="80">
        <v>7629574</v>
      </c>
      <c r="L94" s="80">
        <v>5012216</v>
      </c>
      <c r="M94" s="80">
        <v>5688965</v>
      </c>
      <c r="N94" s="80">
        <v>8148134</v>
      </c>
      <c r="O94" s="81">
        <v>6654729</v>
      </c>
      <c r="P94" s="147"/>
    </row>
    <row r="95" spans="1:16" ht="18" customHeight="1">
      <c r="A95" s="149"/>
      <c r="B95" s="156" t="s">
        <v>147</v>
      </c>
      <c r="C95" s="152">
        <f t="shared" si="18"/>
        <v>16626112</v>
      </c>
      <c r="D95" s="80">
        <v>1450917</v>
      </c>
      <c r="E95" s="80">
        <v>872763</v>
      </c>
      <c r="F95" s="80">
        <v>1006385</v>
      </c>
      <c r="G95" s="80">
        <v>1937273</v>
      </c>
      <c r="H95" s="80">
        <v>1437079</v>
      </c>
      <c r="I95" s="80">
        <v>1366948</v>
      </c>
      <c r="J95" s="80">
        <v>1177831</v>
      </c>
      <c r="K95" s="80">
        <v>1623212</v>
      </c>
      <c r="L95" s="80">
        <v>1096022</v>
      </c>
      <c r="M95" s="80">
        <v>1431118</v>
      </c>
      <c r="N95" s="80">
        <v>1667054</v>
      </c>
      <c r="O95" s="81">
        <v>1559510</v>
      </c>
    </row>
    <row r="96" spans="1:16" ht="18" customHeight="1">
      <c r="A96" s="154"/>
      <c r="B96" s="156" t="s">
        <v>148</v>
      </c>
      <c r="C96" s="152">
        <f t="shared" si="18"/>
        <v>14249618</v>
      </c>
      <c r="D96" s="80">
        <v>870519</v>
      </c>
      <c r="E96" s="80">
        <v>727444</v>
      </c>
      <c r="F96" s="80">
        <v>867246</v>
      </c>
      <c r="G96" s="80">
        <v>2372598</v>
      </c>
      <c r="H96" s="80">
        <v>1479593</v>
      </c>
      <c r="I96" s="80">
        <v>963289</v>
      </c>
      <c r="J96" s="80">
        <v>985623</v>
      </c>
      <c r="K96" s="80">
        <v>1638795</v>
      </c>
      <c r="L96" s="80">
        <v>939715</v>
      </c>
      <c r="M96" s="80">
        <v>1041880</v>
      </c>
      <c r="N96" s="80">
        <v>1389278</v>
      </c>
      <c r="O96" s="81">
        <v>973638</v>
      </c>
      <c r="P96" s="147"/>
    </row>
    <row r="97" spans="1:16" ht="18" customHeight="1">
      <c r="A97" s="151"/>
      <c r="B97" s="156" t="s">
        <v>149</v>
      </c>
      <c r="C97" s="152">
        <f t="shared" si="18"/>
        <v>4800156</v>
      </c>
      <c r="D97" s="80">
        <v>373291</v>
      </c>
      <c r="E97" s="80">
        <v>246557</v>
      </c>
      <c r="F97" s="80">
        <v>315137</v>
      </c>
      <c r="G97" s="80">
        <v>755449</v>
      </c>
      <c r="H97" s="80">
        <v>492879</v>
      </c>
      <c r="I97" s="80">
        <v>287833</v>
      </c>
      <c r="J97" s="80">
        <v>336669</v>
      </c>
      <c r="K97" s="80">
        <v>508117</v>
      </c>
      <c r="L97" s="80">
        <v>269420</v>
      </c>
      <c r="M97" s="80">
        <v>362292</v>
      </c>
      <c r="N97" s="80">
        <v>447118</v>
      </c>
      <c r="O97" s="81">
        <v>405394</v>
      </c>
      <c r="P97" s="147"/>
    </row>
    <row r="98" spans="1:16" ht="18" customHeight="1">
      <c r="A98" s="151"/>
      <c r="B98" s="156" t="s">
        <v>150</v>
      </c>
      <c r="C98" s="152">
        <f t="shared" si="18"/>
        <v>12901155</v>
      </c>
      <c r="D98" s="80">
        <v>1106594</v>
      </c>
      <c r="E98" s="80">
        <v>902222</v>
      </c>
      <c r="F98" s="80">
        <v>841030</v>
      </c>
      <c r="G98" s="80">
        <v>1669624</v>
      </c>
      <c r="H98" s="80">
        <v>1224988</v>
      </c>
      <c r="I98" s="80">
        <v>874498</v>
      </c>
      <c r="J98" s="80">
        <v>974562</v>
      </c>
      <c r="K98" s="80">
        <v>1158051</v>
      </c>
      <c r="L98" s="80">
        <v>807958</v>
      </c>
      <c r="M98" s="80">
        <v>1003313</v>
      </c>
      <c r="N98" s="80">
        <v>1214033</v>
      </c>
      <c r="O98" s="81">
        <v>1124282</v>
      </c>
      <c r="P98" s="147"/>
    </row>
    <row r="99" spans="1:16" ht="6.95" customHeight="1">
      <c r="A99" s="151"/>
      <c r="B99" s="157"/>
      <c r="C99" s="260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9"/>
      <c r="P99" s="147"/>
    </row>
    <row r="100" spans="1:16" ht="28.5" customHeight="1">
      <c r="A100" s="151"/>
      <c r="B100" s="136" t="s">
        <v>151</v>
      </c>
      <c r="C100" s="259">
        <f t="shared" ref="C100:C107" si="20">D100+E100+F100+G100+H100+I100+J100+K100+L100+M100+N100+O100</f>
        <v>40013960</v>
      </c>
      <c r="D100" s="82">
        <f>SUM(D101:D107)</f>
        <v>3603170</v>
      </c>
      <c r="E100" s="82">
        <f t="shared" ref="E100:O100" si="21">SUM(E101:E107)</f>
        <v>2353130</v>
      </c>
      <c r="F100" s="82">
        <f t="shared" si="21"/>
        <v>2423577</v>
      </c>
      <c r="G100" s="82">
        <f t="shared" si="21"/>
        <v>5253761</v>
      </c>
      <c r="H100" s="82">
        <f t="shared" si="21"/>
        <v>3472694</v>
      </c>
      <c r="I100" s="82">
        <f t="shared" si="21"/>
        <v>2636810</v>
      </c>
      <c r="J100" s="82">
        <f t="shared" si="21"/>
        <v>3012783</v>
      </c>
      <c r="K100" s="82">
        <f t="shared" si="21"/>
        <v>4015797</v>
      </c>
      <c r="L100" s="82">
        <f t="shared" si="21"/>
        <v>2757047</v>
      </c>
      <c r="M100" s="82">
        <f t="shared" si="21"/>
        <v>3592609</v>
      </c>
      <c r="N100" s="82">
        <f t="shared" si="21"/>
        <v>3621431</v>
      </c>
      <c r="O100" s="85">
        <f t="shared" si="21"/>
        <v>3271151</v>
      </c>
      <c r="P100" s="147"/>
    </row>
    <row r="101" spans="1:16" ht="18" customHeight="1">
      <c r="A101" s="151"/>
      <c r="B101" s="156" t="s">
        <v>152</v>
      </c>
      <c r="C101" s="152">
        <f t="shared" si="20"/>
        <v>602919</v>
      </c>
      <c r="D101" s="80">
        <v>66197</v>
      </c>
      <c r="E101" s="80">
        <v>27018</v>
      </c>
      <c r="F101" s="80">
        <v>32183</v>
      </c>
      <c r="G101" s="80">
        <v>70907</v>
      </c>
      <c r="H101" s="80">
        <v>37431</v>
      </c>
      <c r="I101" s="80">
        <v>58591</v>
      </c>
      <c r="J101" s="80">
        <v>55495</v>
      </c>
      <c r="K101" s="80">
        <v>45959</v>
      </c>
      <c r="L101" s="80">
        <v>49930</v>
      </c>
      <c r="M101" s="80">
        <v>77119</v>
      </c>
      <c r="N101" s="80">
        <v>33230</v>
      </c>
      <c r="O101" s="81">
        <v>48859</v>
      </c>
      <c r="P101" s="147"/>
    </row>
    <row r="102" spans="1:16" ht="18" customHeight="1">
      <c r="A102" s="151"/>
      <c r="B102" s="156" t="s">
        <v>153</v>
      </c>
      <c r="C102" s="152">
        <f t="shared" si="20"/>
        <v>731728</v>
      </c>
      <c r="D102" s="80">
        <v>66497</v>
      </c>
      <c r="E102" s="80">
        <v>43674</v>
      </c>
      <c r="F102" s="80">
        <v>43201</v>
      </c>
      <c r="G102" s="80">
        <v>90793</v>
      </c>
      <c r="H102" s="80">
        <v>67869</v>
      </c>
      <c r="I102" s="80">
        <v>47072</v>
      </c>
      <c r="J102" s="80">
        <v>63641</v>
      </c>
      <c r="K102" s="80">
        <v>65503</v>
      </c>
      <c r="L102" s="80">
        <v>47546</v>
      </c>
      <c r="M102" s="80">
        <v>66152</v>
      </c>
      <c r="N102" s="80">
        <v>58297</v>
      </c>
      <c r="O102" s="81">
        <v>71483</v>
      </c>
      <c r="P102" s="147"/>
    </row>
    <row r="103" spans="1:16" ht="18" customHeight="1">
      <c r="A103" s="151"/>
      <c r="B103" s="156" t="s">
        <v>154</v>
      </c>
      <c r="C103" s="152">
        <f t="shared" si="20"/>
        <v>12514450</v>
      </c>
      <c r="D103" s="80">
        <v>1179032</v>
      </c>
      <c r="E103" s="80">
        <v>736198</v>
      </c>
      <c r="F103" s="80">
        <v>781655</v>
      </c>
      <c r="G103" s="80">
        <v>1620535</v>
      </c>
      <c r="H103" s="80">
        <v>1116441</v>
      </c>
      <c r="I103" s="80">
        <v>818059</v>
      </c>
      <c r="J103" s="80">
        <v>906211</v>
      </c>
      <c r="K103" s="80">
        <v>1211150</v>
      </c>
      <c r="L103" s="80">
        <v>796984</v>
      </c>
      <c r="M103" s="80">
        <v>1077692</v>
      </c>
      <c r="N103" s="80">
        <v>1070684</v>
      </c>
      <c r="O103" s="81">
        <v>1199809</v>
      </c>
      <c r="P103" s="147"/>
    </row>
    <row r="104" spans="1:16" ht="18" customHeight="1">
      <c r="A104" s="149"/>
      <c r="B104" s="156" t="s">
        <v>155</v>
      </c>
      <c r="C104" s="152">
        <f t="shared" si="20"/>
        <v>7143254</v>
      </c>
      <c r="D104" s="80">
        <v>717057</v>
      </c>
      <c r="E104" s="80">
        <v>432195</v>
      </c>
      <c r="F104" s="80">
        <v>489040</v>
      </c>
      <c r="G104" s="80">
        <v>949839</v>
      </c>
      <c r="H104" s="80">
        <v>496475</v>
      </c>
      <c r="I104" s="80">
        <v>423123</v>
      </c>
      <c r="J104" s="80">
        <v>477814</v>
      </c>
      <c r="K104" s="80">
        <v>651772</v>
      </c>
      <c r="L104" s="80">
        <v>574292</v>
      </c>
      <c r="M104" s="80">
        <v>667001</v>
      </c>
      <c r="N104" s="80">
        <v>678740</v>
      </c>
      <c r="O104" s="81">
        <v>585906</v>
      </c>
    </row>
    <row r="105" spans="1:16" ht="18" customHeight="1">
      <c r="A105" s="154"/>
      <c r="B105" s="156" t="s">
        <v>156</v>
      </c>
      <c r="C105" s="152">
        <f t="shared" si="20"/>
        <v>5548971</v>
      </c>
      <c r="D105" s="80">
        <v>497470</v>
      </c>
      <c r="E105" s="80">
        <v>288686</v>
      </c>
      <c r="F105" s="80">
        <v>252360</v>
      </c>
      <c r="G105" s="80">
        <v>754461</v>
      </c>
      <c r="H105" s="80">
        <v>493319</v>
      </c>
      <c r="I105" s="80">
        <v>466820</v>
      </c>
      <c r="J105" s="80">
        <v>423281</v>
      </c>
      <c r="K105" s="80">
        <v>570509</v>
      </c>
      <c r="L105" s="80">
        <v>339355</v>
      </c>
      <c r="M105" s="80">
        <v>542396</v>
      </c>
      <c r="N105" s="80">
        <v>495615</v>
      </c>
      <c r="O105" s="81">
        <v>424699</v>
      </c>
      <c r="P105" s="147"/>
    </row>
    <row r="106" spans="1:16" ht="18" customHeight="1">
      <c r="A106" s="151"/>
      <c r="B106" s="156" t="s">
        <v>157</v>
      </c>
      <c r="C106" s="152">
        <f t="shared" si="20"/>
        <v>11759498</v>
      </c>
      <c r="D106" s="80">
        <v>952853</v>
      </c>
      <c r="E106" s="80">
        <v>722182</v>
      </c>
      <c r="F106" s="80">
        <v>726914</v>
      </c>
      <c r="G106" s="80">
        <v>1539317</v>
      </c>
      <c r="H106" s="80">
        <v>1091828</v>
      </c>
      <c r="I106" s="80">
        <v>695581</v>
      </c>
      <c r="J106" s="80">
        <v>936783</v>
      </c>
      <c r="K106" s="80">
        <v>1307748</v>
      </c>
      <c r="L106" s="80">
        <v>832964</v>
      </c>
      <c r="M106" s="80">
        <v>1006748</v>
      </c>
      <c r="N106" s="80">
        <v>1125719</v>
      </c>
      <c r="O106" s="81">
        <v>820861</v>
      </c>
      <c r="P106" s="147"/>
    </row>
    <row r="107" spans="1:16" ht="18" customHeight="1" thickBot="1">
      <c r="A107" s="151"/>
      <c r="B107" s="159" t="s">
        <v>158</v>
      </c>
      <c r="C107" s="160">
        <f t="shared" si="20"/>
        <v>1713140</v>
      </c>
      <c r="D107" s="83">
        <v>124064</v>
      </c>
      <c r="E107" s="83">
        <v>103177</v>
      </c>
      <c r="F107" s="83">
        <v>98224</v>
      </c>
      <c r="G107" s="83">
        <v>227909</v>
      </c>
      <c r="H107" s="83">
        <v>169331</v>
      </c>
      <c r="I107" s="83">
        <v>127564</v>
      </c>
      <c r="J107" s="83">
        <v>149558</v>
      </c>
      <c r="K107" s="83">
        <v>163156</v>
      </c>
      <c r="L107" s="83">
        <v>115976</v>
      </c>
      <c r="M107" s="83">
        <v>155501</v>
      </c>
      <c r="N107" s="83">
        <v>159146</v>
      </c>
      <c r="O107" s="84">
        <v>119534</v>
      </c>
      <c r="P107" s="147"/>
    </row>
    <row r="108" spans="1:16" ht="6.95" customHeight="1">
      <c r="A108" s="151"/>
      <c r="B108" s="185"/>
      <c r="C108" s="261"/>
      <c r="D108" s="181"/>
      <c r="E108" s="181"/>
      <c r="F108" s="181"/>
      <c r="G108" s="181"/>
      <c r="H108" s="181"/>
      <c r="I108" s="181"/>
      <c r="J108" s="181"/>
      <c r="K108" s="181"/>
      <c r="L108" s="181"/>
      <c r="M108" s="181"/>
      <c r="N108" s="181"/>
      <c r="O108" s="182"/>
      <c r="P108" s="147"/>
    </row>
    <row r="109" spans="1:16" ht="18" customHeight="1">
      <c r="A109" s="151"/>
      <c r="B109" s="155" t="s">
        <v>159</v>
      </c>
      <c r="C109" s="259">
        <f t="shared" ref="C109:C115" si="22">D109+E109+F109+G109+H109+I109+J109+K109+L109+M109+N109+O109</f>
        <v>31502537</v>
      </c>
      <c r="D109" s="82">
        <f>SUM(D110:D115)</f>
        <v>2281755</v>
      </c>
      <c r="E109" s="82">
        <f t="shared" ref="E109:O109" si="23">SUM(E110:E115)</f>
        <v>2022511</v>
      </c>
      <c r="F109" s="82">
        <f t="shared" si="23"/>
        <v>1925996</v>
      </c>
      <c r="G109" s="82">
        <f t="shared" si="23"/>
        <v>4042516</v>
      </c>
      <c r="H109" s="82">
        <f t="shared" si="23"/>
        <v>2967711</v>
      </c>
      <c r="I109" s="82">
        <f t="shared" si="23"/>
        <v>1836037</v>
      </c>
      <c r="J109" s="82">
        <f t="shared" si="23"/>
        <v>2766882</v>
      </c>
      <c r="K109" s="82">
        <f t="shared" si="23"/>
        <v>3159156</v>
      </c>
      <c r="L109" s="82">
        <f t="shared" si="23"/>
        <v>2157631</v>
      </c>
      <c r="M109" s="82">
        <f t="shared" si="23"/>
        <v>2840907</v>
      </c>
      <c r="N109" s="82">
        <f t="shared" si="23"/>
        <v>3101309</v>
      </c>
      <c r="O109" s="85">
        <f t="shared" si="23"/>
        <v>2400126</v>
      </c>
      <c r="P109" s="147"/>
    </row>
    <row r="110" spans="1:16" ht="18" customHeight="1">
      <c r="A110" s="151"/>
      <c r="B110" s="156" t="s">
        <v>160</v>
      </c>
      <c r="C110" s="152">
        <f t="shared" si="22"/>
        <v>2201604</v>
      </c>
      <c r="D110" s="80">
        <v>121791</v>
      </c>
      <c r="E110" s="80">
        <v>131835</v>
      </c>
      <c r="F110" s="80">
        <v>131488</v>
      </c>
      <c r="G110" s="80">
        <v>255050</v>
      </c>
      <c r="H110" s="80">
        <v>194158</v>
      </c>
      <c r="I110" s="80">
        <v>127366</v>
      </c>
      <c r="J110" s="80">
        <v>181566</v>
      </c>
      <c r="K110" s="80">
        <v>290164</v>
      </c>
      <c r="L110" s="80">
        <v>153082</v>
      </c>
      <c r="M110" s="80">
        <v>181751</v>
      </c>
      <c r="N110" s="80">
        <v>273145</v>
      </c>
      <c r="O110" s="81">
        <v>160208</v>
      </c>
      <c r="P110" s="147"/>
    </row>
    <row r="111" spans="1:16" ht="18" customHeight="1">
      <c r="A111" s="151"/>
      <c r="B111" s="156" t="s">
        <v>161</v>
      </c>
      <c r="C111" s="152">
        <f t="shared" si="22"/>
        <v>11814232</v>
      </c>
      <c r="D111" s="80">
        <v>837113</v>
      </c>
      <c r="E111" s="80">
        <v>715450</v>
      </c>
      <c r="F111" s="80">
        <v>658977</v>
      </c>
      <c r="G111" s="80">
        <v>1564862</v>
      </c>
      <c r="H111" s="80">
        <v>1171695</v>
      </c>
      <c r="I111" s="80">
        <v>629169</v>
      </c>
      <c r="J111" s="80">
        <v>1100081</v>
      </c>
      <c r="K111" s="80">
        <v>1138626</v>
      </c>
      <c r="L111" s="80">
        <v>897997</v>
      </c>
      <c r="M111" s="80">
        <v>1054336</v>
      </c>
      <c r="N111" s="80">
        <v>1105506</v>
      </c>
      <c r="O111" s="81">
        <v>940420</v>
      </c>
      <c r="P111" s="147"/>
    </row>
    <row r="112" spans="1:16" ht="18" customHeight="1">
      <c r="A112" s="149"/>
      <c r="B112" s="156" t="s">
        <v>162</v>
      </c>
      <c r="C112" s="152">
        <f t="shared" si="22"/>
        <v>12353369</v>
      </c>
      <c r="D112" s="80">
        <v>902974</v>
      </c>
      <c r="E112" s="80">
        <v>832247</v>
      </c>
      <c r="F112" s="80">
        <v>791983</v>
      </c>
      <c r="G112" s="80">
        <v>1687095</v>
      </c>
      <c r="H112" s="80">
        <v>1196687</v>
      </c>
      <c r="I112" s="80">
        <v>680045</v>
      </c>
      <c r="J112" s="80">
        <v>1082489</v>
      </c>
      <c r="K112" s="80">
        <v>1260142</v>
      </c>
      <c r="L112" s="80">
        <v>735697</v>
      </c>
      <c r="M112" s="80">
        <v>1108994</v>
      </c>
      <c r="N112" s="80">
        <v>1242303</v>
      </c>
      <c r="O112" s="81">
        <v>832713</v>
      </c>
    </row>
    <row r="113" spans="1:16" ht="18" customHeight="1">
      <c r="A113" s="154"/>
      <c r="B113" s="156" t="s">
        <v>163</v>
      </c>
      <c r="C113" s="152">
        <f t="shared" si="22"/>
        <v>4102815</v>
      </c>
      <c r="D113" s="80">
        <v>330860</v>
      </c>
      <c r="E113" s="80">
        <v>284108</v>
      </c>
      <c r="F113" s="80">
        <v>266427</v>
      </c>
      <c r="G113" s="80">
        <v>428795</v>
      </c>
      <c r="H113" s="80">
        <v>317303</v>
      </c>
      <c r="I113" s="80">
        <v>321847</v>
      </c>
      <c r="J113" s="80">
        <v>311041</v>
      </c>
      <c r="K113" s="80">
        <v>379504</v>
      </c>
      <c r="L113" s="80">
        <v>296511</v>
      </c>
      <c r="M113" s="80">
        <v>403513</v>
      </c>
      <c r="N113" s="80">
        <v>401167</v>
      </c>
      <c r="O113" s="81">
        <v>361739</v>
      </c>
      <c r="P113" s="147"/>
    </row>
    <row r="114" spans="1:16" ht="18" customHeight="1">
      <c r="A114" s="151"/>
      <c r="B114" s="156" t="s">
        <v>164</v>
      </c>
      <c r="C114" s="152">
        <f t="shared" si="22"/>
        <v>678378</v>
      </c>
      <c r="D114" s="80">
        <v>49101</v>
      </c>
      <c r="E114" s="80">
        <v>41046</v>
      </c>
      <c r="F114" s="80">
        <v>56730</v>
      </c>
      <c r="G114" s="80">
        <v>69322</v>
      </c>
      <c r="H114" s="80">
        <v>52911</v>
      </c>
      <c r="I114" s="80">
        <v>52431</v>
      </c>
      <c r="J114" s="80">
        <v>67830</v>
      </c>
      <c r="K114" s="80">
        <v>65564</v>
      </c>
      <c r="L114" s="80">
        <v>50033</v>
      </c>
      <c r="M114" s="80">
        <v>60175</v>
      </c>
      <c r="N114" s="80">
        <v>52425</v>
      </c>
      <c r="O114" s="81">
        <v>60810</v>
      </c>
      <c r="P114" s="147"/>
    </row>
    <row r="115" spans="1:16" ht="18" customHeight="1">
      <c r="A115" s="151"/>
      <c r="B115" s="156" t="s">
        <v>165</v>
      </c>
      <c r="C115" s="152">
        <f t="shared" si="22"/>
        <v>352139</v>
      </c>
      <c r="D115" s="80">
        <v>39916</v>
      </c>
      <c r="E115" s="80">
        <v>17825</v>
      </c>
      <c r="F115" s="80">
        <v>20391</v>
      </c>
      <c r="G115" s="80">
        <v>37392</v>
      </c>
      <c r="H115" s="80">
        <v>34957</v>
      </c>
      <c r="I115" s="80">
        <v>25179</v>
      </c>
      <c r="J115" s="80">
        <v>23875</v>
      </c>
      <c r="K115" s="80">
        <v>25156</v>
      </c>
      <c r="L115" s="80">
        <v>24311</v>
      </c>
      <c r="M115" s="80">
        <v>32138</v>
      </c>
      <c r="N115" s="80">
        <v>26763</v>
      </c>
      <c r="O115" s="81">
        <v>44236</v>
      </c>
      <c r="P115" s="147"/>
    </row>
    <row r="116" spans="1:16" ht="6.95" customHeight="1">
      <c r="A116" s="151"/>
      <c r="B116" s="157"/>
      <c r="C116" s="260"/>
      <c r="D116" s="78"/>
      <c r="E116" s="78"/>
      <c r="F116" s="78"/>
      <c r="G116" s="78"/>
      <c r="H116" s="78"/>
      <c r="I116" s="78"/>
      <c r="J116" s="78"/>
      <c r="K116" s="78"/>
      <c r="L116" s="78"/>
      <c r="M116" s="78"/>
      <c r="N116" s="78"/>
      <c r="O116" s="79"/>
      <c r="P116" s="147"/>
    </row>
    <row r="117" spans="1:16" ht="18" customHeight="1">
      <c r="A117" s="151"/>
      <c r="B117" s="155" t="s">
        <v>64</v>
      </c>
      <c r="C117" s="259">
        <f t="shared" ref="C117:C124" si="24">D117+E117+F117+G117+H117+I117+J117+K117+L117+M117+N117+O117</f>
        <v>12473183</v>
      </c>
      <c r="D117" s="82">
        <f>SUM(D118:D124)</f>
        <v>1277084</v>
      </c>
      <c r="E117" s="82">
        <f t="shared" ref="E117:O117" si="25">SUM(E118:E124)</f>
        <v>673999</v>
      </c>
      <c r="F117" s="82">
        <f t="shared" si="25"/>
        <v>793772</v>
      </c>
      <c r="G117" s="82">
        <f t="shared" si="25"/>
        <v>1339895</v>
      </c>
      <c r="H117" s="82">
        <f t="shared" si="25"/>
        <v>968389</v>
      </c>
      <c r="I117" s="82">
        <f t="shared" si="25"/>
        <v>846657</v>
      </c>
      <c r="J117" s="82">
        <f t="shared" si="25"/>
        <v>1018834</v>
      </c>
      <c r="K117" s="82">
        <f t="shared" si="25"/>
        <v>1133828</v>
      </c>
      <c r="L117" s="82">
        <f t="shared" si="25"/>
        <v>958577</v>
      </c>
      <c r="M117" s="82">
        <f t="shared" si="25"/>
        <v>1097018</v>
      </c>
      <c r="N117" s="82">
        <f t="shared" si="25"/>
        <v>1076506</v>
      </c>
      <c r="O117" s="85">
        <f t="shared" si="25"/>
        <v>1288624</v>
      </c>
      <c r="P117" s="147"/>
    </row>
    <row r="118" spans="1:16" ht="18" customHeight="1">
      <c r="A118" s="151"/>
      <c r="B118" s="156" t="s">
        <v>166</v>
      </c>
      <c r="C118" s="152">
        <f t="shared" si="24"/>
        <v>963157</v>
      </c>
      <c r="D118" s="80">
        <v>76232</v>
      </c>
      <c r="E118" s="80">
        <v>57447</v>
      </c>
      <c r="F118" s="80">
        <v>59526</v>
      </c>
      <c r="G118" s="80">
        <v>110493</v>
      </c>
      <c r="H118" s="80">
        <v>86327</v>
      </c>
      <c r="I118" s="80">
        <v>56849</v>
      </c>
      <c r="J118" s="80">
        <v>80189</v>
      </c>
      <c r="K118" s="80">
        <v>76866</v>
      </c>
      <c r="L118" s="80">
        <v>88174</v>
      </c>
      <c r="M118" s="80">
        <v>80087</v>
      </c>
      <c r="N118" s="80">
        <v>93803</v>
      </c>
      <c r="O118" s="81">
        <v>97164</v>
      </c>
      <c r="P118" s="147"/>
    </row>
    <row r="119" spans="1:16" ht="18" customHeight="1">
      <c r="A119" s="151"/>
      <c r="B119" s="156" t="s">
        <v>167</v>
      </c>
      <c r="C119" s="152">
        <f t="shared" si="24"/>
        <v>3503495</v>
      </c>
      <c r="D119" s="80">
        <v>392922</v>
      </c>
      <c r="E119" s="80">
        <v>187587</v>
      </c>
      <c r="F119" s="80">
        <v>256518</v>
      </c>
      <c r="G119" s="80">
        <v>406588</v>
      </c>
      <c r="H119" s="80">
        <v>274037</v>
      </c>
      <c r="I119" s="80">
        <v>247456</v>
      </c>
      <c r="J119" s="80">
        <v>260466</v>
      </c>
      <c r="K119" s="80">
        <v>346032</v>
      </c>
      <c r="L119" s="80">
        <v>276866</v>
      </c>
      <c r="M119" s="80">
        <v>276149</v>
      </c>
      <c r="N119" s="80">
        <v>289251</v>
      </c>
      <c r="O119" s="81">
        <v>289623</v>
      </c>
      <c r="P119" s="147"/>
    </row>
    <row r="120" spans="1:16" ht="18" customHeight="1">
      <c r="A120" s="151"/>
      <c r="B120" s="156" t="s">
        <v>168</v>
      </c>
      <c r="C120" s="152">
        <f t="shared" si="24"/>
        <v>847304</v>
      </c>
      <c r="D120" s="80">
        <v>71503</v>
      </c>
      <c r="E120" s="80">
        <v>42764</v>
      </c>
      <c r="F120" s="80">
        <v>58666</v>
      </c>
      <c r="G120" s="80">
        <v>97903</v>
      </c>
      <c r="H120" s="80">
        <v>62413</v>
      </c>
      <c r="I120" s="80">
        <v>69243</v>
      </c>
      <c r="J120" s="80">
        <v>77348</v>
      </c>
      <c r="K120" s="80">
        <v>71167</v>
      </c>
      <c r="L120" s="80">
        <v>69268</v>
      </c>
      <c r="M120" s="80">
        <v>73212</v>
      </c>
      <c r="N120" s="80">
        <v>72040</v>
      </c>
      <c r="O120" s="81">
        <v>81777</v>
      </c>
      <c r="P120" s="147"/>
    </row>
    <row r="121" spans="1:16" ht="18" customHeight="1">
      <c r="A121" s="149"/>
      <c r="B121" s="156" t="s">
        <v>169</v>
      </c>
      <c r="C121" s="152">
        <f t="shared" si="24"/>
        <v>4209352</v>
      </c>
      <c r="D121" s="80">
        <v>401242</v>
      </c>
      <c r="E121" s="80">
        <v>232474</v>
      </c>
      <c r="F121" s="80">
        <v>215026</v>
      </c>
      <c r="G121" s="80">
        <v>451345</v>
      </c>
      <c r="H121" s="80">
        <v>309619</v>
      </c>
      <c r="I121" s="80">
        <v>270167</v>
      </c>
      <c r="J121" s="80">
        <v>363131</v>
      </c>
      <c r="K121" s="80">
        <v>403016</v>
      </c>
      <c r="L121" s="80">
        <v>296460</v>
      </c>
      <c r="M121" s="80">
        <v>395550</v>
      </c>
      <c r="N121" s="80">
        <v>383290</v>
      </c>
      <c r="O121" s="81">
        <v>488032</v>
      </c>
    </row>
    <row r="122" spans="1:16" ht="18" customHeight="1">
      <c r="A122" s="154"/>
      <c r="B122" s="156" t="s">
        <v>170</v>
      </c>
      <c r="C122" s="152">
        <f t="shared" si="24"/>
        <v>1304232</v>
      </c>
      <c r="D122" s="80">
        <v>107406</v>
      </c>
      <c r="E122" s="80">
        <v>67528</v>
      </c>
      <c r="F122" s="80">
        <v>92591</v>
      </c>
      <c r="G122" s="80">
        <v>115880</v>
      </c>
      <c r="H122" s="80">
        <v>113417</v>
      </c>
      <c r="I122" s="80">
        <v>93723</v>
      </c>
      <c r="J122" s="80">
        <v>105920</v>
      </c>
      <c r="K122" s="80">
        <v>102095</v>
      </c>
      <c r="L122" s="80">
        <v>112509</v>
      </c>
      <c r="M122" s="80">
        <v>125929</v>
      </c>
      <c r="N122" s="80">
        <v>110293</v>
      </c>
      <c r="O122" s="81">
        <v>156941</v>
      </c>
      <c r="P122" s="147"/>
    </row>
    <row r="123" spans="1:16" ht="18" customHeight="1">
      <c r="A123" s="151"/>
      <c r="B123" s="156" t="s">
        <v>171</v>
      </c>
      <c r="C123" s="152">
        <f t="shared" si="24"/>
        <v>705929</v>
      </c>
      <c r="D123" s="80">
        <v>82141</v>
      </c>
      <c r="E123" s="80">
        <v>33487</v>
      </c>
      <c r="F123" s="80">
        <v>39069</v>
      </c>
      <c r="G123" s="80">
        <v>76009</v>
      </c>
      <c r="H123" s="80">
        <v>61464</v>
      </c>
      <c r="I123" s="80">
        <v>43605</v>
      </c>
      <c r="J123" s="80">
        <v>60003</v>
      </c>
      <c r="K123" s="80">
        <v>70448</v>
      </c>
      <c r="L123" s="80">
        <v>51658</v>
      </c>
      <c r="M123" s="80">
        <v>66146</v>
      </c>
      <c r="N123" s="80">
        <v>58880</v>
      </c>
      <c r="O123" s="81">
        <v>63019</v>
      </c>
      <c r="P123" s="147"/>
    </row>
    <row r="124" spans="1:16" ht="18" customHeight="1">
      <c r="A124" s="151"/>
      <c r="B124" s="156" t="s">
        <v>172</v>
      </c>
      <c r="C124" s="152">
        <f t="shared" si="24"/>
        <v>939714</v>
      </c>
      <c r="D124" s="80">
        <v>145638</v>
      </c>
      <c r="E124" s="80">
        <v>52712</v>
      </c>
      <c r="F124" s="80">
        <v>72376</v>
      </c>
      <c r="G124" s="80">
        <v>81677</v>
      </c>
      <c r="H124" s="80">
        <v>61112</v>
      </c>
      <c r="I124" s="80">
        <v>65614</v>
      </c>
      <c r="J124" s="80">
        <v>71777</v>
      </c>
      <c r="K124" s="80">
        <v>64204</v>
      </c>
      <c r="L124" s="80">
        <v>63642</v>
      </c>
      <c r="M124" s="80">
        <v>79945</v>
      </c>
      <c r="N124" s="80">
        <v>68949</v>
      </c>
      <c r="O124" s="81">
        <v>112068</v>
      </c>
      <c r="P124" s="147"/>
    </row>
    <row r="125" spans="1:16" ht="6.95" customHeight="1">
      <c r="A125" s="151"/>
      <c r="B125" s="157"/>
      <c r="C125" s="260"/>
      <c r="D125" s="78"/>
      <c r="E125" s="78"/>
      <c r="F125" s="78"/>
      <c r="G125" s="78"/>
      <c r="H125" s="78"/>
      <c r="I125" s="78"/>
      <c r="J125" s="78"/>
      <c r="K125" s="78"/>
      <c r="L125" s="78"/>
      <c r="M125" s="78"/>
      <c r="N125" s="78"/>
      <c r="O125" s="79"/>
      <c r="P125" s="147"/>
    </row>
    <row r="126" spans="1:16" ht="18" customHeight="1">
      <c r="A126" s="151"/>
      <c r="B126" s="155" t="s">
        <v>65</v>
      </c>
      <c r="C126" s="259">
        <f t="shared" ref="C126:C131" si="26">D126+E126+F126+G126+H126+I126+J126+K126+L126+M126+N126+O126</f>
        <v>12175684</v>
      </c>
      <c r="D126" s="82">
        <f>SUM(D127:D131)</f>
        <v>1041780</v>
      </c>
      <c r="E126" s="82">
        <f t="shared" ref="E126:O126" si="27">SUM(E127:E131)</f>
        <v>642587</v>
      </c>
      <c r="F126" s="82">
        <f t="shared" si="27"/>
        <v>774053</v>
      </c>
      <c r="G126" s="82">
        <f t="shared" si="27"/>
        <v>1346737</v>
      </c>
      <c r="H126" s="82">
        <f t="shared" si="27"/>
        <v>1081118</v>
      </c>
      <c r="I126" s="82">
        <f t="shared" si="27"/>
        <v>907331</v>
      </c>
      <c r="J126" s="82">
        <f t="shared" si="27"/>
        <v>996654</v>
      </c>
      <c r="K126" s="82">
        <f t="shared" si="27"/>
        <v>1097607</v>
      </c>
      <c r="L126" s="82">
        <f t="shared" si="27"/>
        <v>988307</v>
      </c>
      <c r="M126" s="82">
        <f t="shared" si="27"/>
        <v>1083469</v>
      </c>
      <c r="N126" s="82">
        <f t="shared" si="27"/>
        <v>1003001</v>
      </c>
      <c r="O126" s="85">
        <f t="shared" si="27"/>
        <v>1213040</v>
      </c>
      <c r="P126" s="147"/>
    </row>
    <row r="127" spans="1:16" ht="18" customHeight="1">
      <c r="A127" s="151"/>
      <c r="B127" s="156" t="s">
        <v>173</v>
      </c>
      <c r="C127" s="152">
        <f t="shared" si="26"/>
        <v>1703275</v>
      </c>
      <c r="D127" s="80">
        <v>149850</v>
      </c>
      <c r="E127" s="80">
        <v>96569</v>
      </c>
      <c r="F127" s="80">
        <v>98138</v>
      </c>
      <c r="G127" s="80">
        <v>174422</v>
      </c>
      <c r="H127" s="80">
        <v>148885</v>
      </c>
      <c r="I127" s="80">
        <v>127590</v>
      </c>
      <c r="J127" s="80">
        <v>105506</v>
      </c>
      <c r="K127" s="80">
        <v>177552</v>
      </c>
      <c r="L127" s="80">
        <v>139475</v>
      </c>
      <c r="M127" s="80">
        <v>147838</v>
      </c>
      <c r="N127" s="80">
        <v>137254</v>
      </c>
      <c r="O127" s="81">
        <v>200196</v>
      </c>
      <c r="P127" s="147"/>
    </row>
    <row r="128" spans="1:16" ht="18" customHeight="1">
      <c r="A128" s="149"/>
      <c r="B128" s="156" t="s">
        <v>174</v>
      </c>
      <c r="C128" s="152">
        <f t="shared" si="26"/>
        <v>1290187</v>
      </c>
      <c r="D128" s="80">
        <v>115849</v>
      </c>
      <c r="E128" s="80">
        <v>71948</v>
      </c>
      <c r="F128" s="80">
        <v>72514</v>
      </c>
      <c r="G128" s="80">
        <v>155820</v>
      </c>
      <c r="H128" s="80">
        <v>114380</v>
      </c>
      <c r="I128" s="80">
        <v>92716</v>
      </c>
      <c r="J128" s="80">
        <v>110144</v>
      </c>
      <c r="K128" s="80">
        <v>103521</v>
      </c>
      <c r="L128" s="80">
        <v>123527</v>
      </c>
      <c r="M128" s="80">
        <v>105181</v>
      </c>
      <c r="N128" s="80">
        <v>103297</v>
      </c>
      <c r="O128" s="81">
        <v>121290</v>
      </c>
    </row>
    <row r="129" spans="1:16" ht="18" customHeight="1">
      <c r="A129" s="154"/>
      <c r="B129" s="156" t="s">
        <v>175</v>
      </c>
      <c r="C129" s="152">
        <f t="shared" si="26"/>
        <v>768569</v>
      </c>
      <c r="D129" s="80">
        <v>68650</v>
      </c>
      <c r="E129" s="80">
        <v>44076</v>
      </c>
      <c r="F129" s="80">
        <v>52871</v>
      </c>
      <c r="G129" s="80">
        <v>80077</v>
      </c>
      <c r="H129" s="80">
        <v>53776</v>
      </c>
      <c r="I129" s="80">
        <v>65052</v>
      </c>
      <c r="J129" s="80">
        <v>58715</v>
      </c>
      <c r="K129" s="80">
        <v>57599</v>
      </c>
      <c r="L129" s="80">
        <v>70677</v>
      </c>
      <c r="M129" s="80">
        <v>76995</v>
      </c>
      <c r="N129" s="80">
        <v>70060</v>
      </c>
      <c r="O129" s="81">
        <v>70021</v>
      </c>
      <c r="P129" s="147"/>
    </row>
    <row r="130" spans="1:16" ht="18" customHeight="1">
      <c r="A130" s="151"/>
      <c r="B130" s="156" t="s">
        <v>176</v>
      </c>
      <c r="C130" s="152">
        <f t="shared" si="26"/>
        <v>7110791</v>
      </c>
      <c r="D130" s="80">
        <v>579549</v>
      </c>
      <c r="E130" s="80">
        <v>356447</v>
      </c>
      <c r="F130" s="80">
        <v>458085</v>
      </c>
      <c r="G130" s="80">
        <v>785477</v>
      </c>
      <c r="H130" s="80">
        <v>670371</v>
      </c>
      <c r="I130" s="80">
        <v>509217</v>
      </c>
      <c r="J130" s="80">
        <v>608971</v>
      </c>
      <c r="K130" s="80">
        <v>654689</v>
      </c>
      <c r="L130" s="80">
        <v>558264</v>
      </c>
      <c r="M130" s="80">
        <v>634674</v>
      </c>
      <c r="N130" s="80">
        <v>606790</v>
      </c>
      <c r="O130" s="81">
        <v>688257</v>
      </c>
      <c r="P130" s="147"/>
    </row>
    <row r="131" spans="1:16" ht="18" customHeight="1">
      <c r="A131" s="151"/>
      <c r="B131" s="156" t="s">
        <v>177</v>
      </c>
      <c r="C131" s="152">
        <f t="shared" si="26"/>
        <v>1302862</v>
      </c>
      <c r="D131" s="80">
        <v>127882</v>
      </c>
      <c r="E131" s="80">
        <v>73547</v>
      </c>
      <c r="F131" s="80">
        <v>92445</v>
      </c>
      <c r="G131" s="80">
        <v>150941</v>
      </c>
      <c r="H131" s="80">
        <v>93706</v>
      </c>
      <c r="I131" s="80">
        <v>112756</v>
      </c>
      <c r="J131" s="80">
        <v>113318</v>
      </c>
      <c r="K131" s="80">
        <v>104246</v>
      </c>
      <c r="L131" s="80">
        <v>96364</v>
      </c>
      <c r="M131" s="80">
        <v>118781</v>
      </c>
      <c r="N131" s="80">
        <v>85600</v>
      </c>
      <c r="O131" s="81">
        <v>133276</v>
      </c>
      <c r="P131" s="147"/>
    </row>
    <row r="132" spans="1:16" ht="6.95" customHeight="1">
      <c r="A132" s="151"/>
      <c r="B132" s="157"/>
      <c r="C132" s="260"/>
      <c r="D132" s="78"/>
      <c r="E132" s="78"/>
      <c r="F132" s="78"/>
      <c r="G132" s="78"/>
      <c r="H132" s="78"/>
      <c r="I132" s="78"/>
      <c r="J132" s="78"/>
      <c r="K132" s="78"/>
      <c r="L132" s="78"/>
      <c r="M132" s="78"/>
      <c r="N132" s="78"/>
      <c r="O132" s="79"/>
      <c r="P132" s="147"/>
    </row>
    <row r="133" spans="1:16" ht="18" customHeight="1">
      <c r="A133" s="151"/>
      <c r="B133" s="155" t="s">
        <v>66</v>
      </c>
      <c r="C133" s="259">
        <f t="shared" ref="C133:C137" si="28">D133+E133+F133+G133+H133+I133+J133+K133+L133+M133+N133+O133</f>
        <v>10870509</v>
      </c>
      <c r="D133" s="82">
        <f>SUM(D134:D137)</f>
        <v>943365</v>
      </c>
      <c r="E133" s="82">
        <f t="shared" ref="E133:O133" si="29">SUM(E134:E137)</f>
        <v>653982</v>
      </c>
      <c r="F133" s="82">
        <f t="shared" si="29"/>
        <v>752787</v>
      </c>
      <c r="G133" s="82">
        <f t="shared" si="29"/>
        <v>1320948</v>
      </c>
      <c r="H133" s="82">
        <f t="shared" si="29"/>
        <v>1000994</v>
      </c>
      <c r="I133" s="82">
        <f t="shared" si="29"/>
        <v>788136</v>
      </c>
      <c r="J133" s="82">
        <f t="shared" si="29"/>
        <v>878666</v>
      </c>
      <c r="K133" s="82">
        <f t="shared" si="29"/>
        <v>1002206</v>
      </c>
      <c r="L133" s="82">
        <f t="shared" si="29"/>
        <v>727725</v>
      </c>
      <c r="M133" s="82">
        <f t="shared" si="29"/>
        <v>1040958</v>
      </c>
      <c r="N133" s="82">
        <f t="shared" si="29"/>
        <v>924431</v>
      </c>
      <c r="O133" s="85">
        <f t="shared" si="29"/>
        <v>836311</v>
      </c>
      <c r="P133" s="147"/>
    </row>
    <row r="134" spans="1:16" ht="18" customHeight="1">
      <c r="A134" s="149"/>
      <c r="B134" s="156" t="s">
        <v>178</v>
      </c>
      <c r="C134" s="152">
        <f t="shared" si="28"/>
        <v>1196412</v>
      </c>
      <c r="D134" s="80">
        <v>123882</v>
      </c>
      <c r="E134" s="80">
        <v>83136</v>
      </c>
      <c r="F134" s="80">
        <v>102742</v>
      </c>
      <c r="G134" s="80">
        <v>167015</v>
      </c>
      <c r="H134" s="80">
        <v>86704</v>
      </c>
      <c r="I134" s="80">
        <v>76196</v>
      </c>
      <c r="J134" s="80">
        <v>92467</v>
      </c>
      <c r="K134" s="80">
        <v>87745</v>
      </c>
      <c r="L134" s="80">
        <v>72150</v>
      </c>
      <c r="M134" s="80">
        <v>145896</v>
      </c>
      <c r="N134" s="80">
        <v>82067</v>
      </c>
      <c r="O134" s="81">
        <v>76412</v>
      </c>
    </row>
    <row r="135" spans="1:16" ht="18" customHeight="1">
      <c r="A135" s="154"/>
      <c r="B135" s="156" t="s">
        <v>179</v>
      </c>
      <c r="C135" s="152">
        <f t="shared" si="28"/>
        <v>5444374</v>
      </c>
      <c r="D135" s="80">
        <v>436373</v>
      </c>
      <c r="E135" s="80">
        <v>319717</v>
      </c>
      <c r="F135" s="80">
        <v>360403</v>
      </c>
      <c r="G135" s="80">
        <v>679591</v>
      </c>
      <c r="H135" s="80">
        <v>534094</v>
      </c>
      <c r="I135" s="80">
        <v>356256</v>
      </c>
      <c r="J135" s="80">
        <v>453857</v>
      </c>
      <c r="K135" s="80">
        <v>537722</v>
      </c>
      <c r="L135" s="80">
        <v>367043</v>
      </c>
      <c r="M135" s="80">
        <v>472219</v>
      </c>
      <c r="N135" s="80">
        <v>515533</v>
      </c>
      <c r="O135" s="81">
        <v>411566</v>
      </c>
      <c r="P135" s="147"/>
    </row>
    <row r="136" spans="1:16" ht="18" customHeight="1">
      <c r="A136" s="151"/>
      <c r="B136" s="156" t="s">
        <v>180</v>
      </c>
      <c r="C136" s="152">
        <f t="shared" si="28"/>
        <v>1186191</v>
      </c>
      <c r="D136" s="80">
        <v>97154</v>
      </c>
      <c r="E136" s="80">
        <v>73975</v>
      </c>
      <c r="F136" s="80">
        <v>79162</v>
      </c>
      <c r="G136" s="80">
        <v>135607</v>
      </c>
      <c r="H136" s="80">
        <v>132049</v>
      </c>
      <c r="I136" s="80">
        <v>81936</v>
      </c>
      <c r="J136" s="80">
        <v>99105</v>
      </c>
      <c r="K136" s="80">
        <v>98191</v>
      </c>
      <c r="L136" s="80">
        <v>86671</v>
      </c>
      <c r="M136" s="80">
        <v>115983</v>
      </c>
      <c r="N136" s="80">
        <v>101468</v>
      </c>
      <c r="O136" s="81">
        <v>84890</v>
      </c>
      <c r="P136" s="147"/>
    </row>
    <row r="137" spans="1:16" ht="18" customHeight="1" thickBot="1">
      <c r="A137" s="151"/>
      <c r="B137" s="159" t="s">
        <v>181</v>
      </c>
      <c r="C137" s="160">
        <f t="shared" si="28"/>
        <v>3043532</v>
      </c>
      <c r="D137" s="83">
        <v>285956</v>
      </c>
      <c r="E137" s="83">
        <v>177154</v>
      </c>
      <c r="F137" s="83">
        <v>210480</v>
      </c>
      <c r="G137" s="83">
        <v>338735</v>
      </c>
      <c r="H137" s="83">
        <v>248147</v>
      </c>
      <c r="I137" s="83">
        <v>273748</v>
      </c>
      <c r="J137" s="83">
        <v>233237</v>
      </c>
      <c r="K137" s="83">
        <v>278548</v>
      </c>
      <c r="L137" s="83">
        <v>201861</v>
      </c>
      <c r="M137" s="83">
        <v>306860</v>
      </c>
      <c r="N137" s="83">
        <v>225363</v>
      </c>
      <c r="O137" s="84">
        <v>263443</v>
      </c>
      <c r="P137" s="147"/>
    </row>
    <row r="138" spans="1:16" ht="6.95" customHeight="1">
      <c r="A138" s="151"/>
      <c r="B138" s="185"/>
      <c r="C138" s="261"/>
      <c r="D138" s="181"/>
      <c r="E138" s="181"/>
      <c r="F138" s="181"/>
      <c r="G138" s="181"/>
      <c r="H138" s="181"/>
      <c r="I138" s="181"/>
      <c r="J138" s="181"/>
      <c r="K138" s="181"/>
      <c r="L138" s="181"/>
      <c r="M138" s="181"/>
      <c r="N138" s="181"/>
      <c r="O138" s="182"/>
      <c r="P138" s="147"/>
    </row>
    <row r="139" spans="1:16" ht="18" customHeight="1">
      <c r="A139" s="151"/>
      <c r="B139" s="155" t="s">
        <v>67</v>
      </c>
      <c r="C139" s="259">
        <f t="shared" ref="C139:C144" si="30">D139+E139+F139+G139+H139+I139+J139+K139+L139+M139+N139+O139</f>
        <v>33476831</v>
      </c>
      <c r="D139" s="82">
        <f>SUM(D140:D144)</f>
        <v>2926798</v>
      </c>
      <c r="E139" s="82">
        <f t="shared" ref="E139:O139" si="31">SUM(E140:E144)</f>
        <v>1726648</v>
      </c>
      <c r="F139" s="82">
        <f t="shared" si="31"/>
        <v>2188518</v>
      </c>
      <c r="G139" s="82">
        <f t="shared" si="31"/>
        <v>4293998</v>
      </c>
      <c r="H139" s="82">
        <f t="shared" si="31"/>
        <v>3155056</v>
      </c>
      <c r="I139" s="82">
        <f t="shared" si="31"/>
        <v>2193643</v>
      </c>
      <c r="J139" s="82">
        <f t="shared" si="31"/>
        <v>2668383</v>
      </c>
      <c r="K139" s="82">
        <f t="shared" si="31"/>
        <v>3443149</v>
      </c>
      <c r="L139" s="82">
        <f t="shared" si="31"/>
        <v>2426592</v>
      </c>
      <c r="M139" s="82">
        <f t="shared" si="31"/>
        <v>2590375</v>
      </c>
      <c r="N139" s="82">
        <f t="shared" si="31"/>
        <v>3269075</v>
      </c>
      <c r="O139" s="85">
        <f t="shared" si="31"/>
        <v>2594596</v>
      </c>
      <c r="P139" s="147"/>
    </row>
    <row r="140" spans="1:16" ht="18" customHeight="1">
      <c r="A140" s="151"/>
      <c r="B140" s="156" t="s">
        <v>182</v>
      </c>
      <c r="C140" s="152">
        <f t="shared" si="30"/>
        <v>10659541</v>
      </c>
      <c r="D140" s="80">
        <v>899951</v>
      </c>
      <c r="E140" s="80">
        <v>500516</v>
      </c>
      <c r="F140" s="80">
        <v>668547</v>
      </c>
      <c r="G140" s="80">
        <v>1393113</v>
      </c>
      <c r="H140" s="80">
        <v>1056128</v>
      </c>
      <c r="I140" s="80">
        <v>705717</v>
      </c>
      <c r="J140" s="80">
        <v>829758</v>
      </c>
      <c r="K140" s="80">
        <v>1165665</v>
      </c>
      <c r="L140" s="80">
        <v>778938</v>
      </c>
      <c r="M140" s="80">
        <v>631978</v>
      </c>
      <c r="N140" s="80">
        <v>1180818</v>
      </c>
      <c r="O140" s="81">
        <v>848412</v>
      </c>
      <c r="P140" s="147"/>
    </row>
    <row r="141" spans="1:16" ht="18" customHeight="1">
      <c r="A141" s="149"/>
      <c r="B141" s="156" t="s">
        <v>183</v>
      </c>
      <c r="C141" s="152">
        <f t="shared" si="30"/>
        <v>12677448</v>
      </c>
      <c r="D141" s="80">
        <v>1234258</v>
      </c>
      <c r="E141" s="80">
        <v>662632</v>
      </c>
      <c r="F141" s="80">
        <v>833963</v>
      </c>
      <c r="G141" s="80">
        <v>1784995</v>
      </c>
      <c r="H141" s="80">
        <v>1212059</v>
      </c>
      <c r="I141" s="80">
        <v>781258</v>
      </c>
      <c r="J141" s="80">
        <v>990821</v>
      </c>
      <c r="K141" s="80">
        <v>1342352</v>
      </c>
      <c r="L141" s="80">
        <v>823136</v>
      </c>
      <c r="M141" s="80">
        <v>954509</v>
      </c>
      <c r="N141" s="80">
        <v>1097753</v>
      </c>
      <c r="O141" s="81">
        <v>959712</v>
      </c>
    </row>
    <row r="142" spans="1:16" ht="18" customHeight="1">
      <c r="A142" s="154"/>
      <c r="B142" s="156" t="s">
        <v>184</v>
      </c>
      <c r="C142" s="152">
        <f t="shared" si="30"/>
        <v>3779735</v>
      </c>
      <c r="D142" s="80">
        <v>273182</v>
      </c>
      <c r="E142" s="80">
        <v>172467</v>
      </c>
      <c r="F142" s="80">
        <v>241868</v>
      </c>
      <c r="G142" s="80">
        <v>494978</v>
      </c>
      <c r="H142" s="80">
        <v>330619</v>
      </c>
      <c r="I142" s="80">
        <v>251056</v>
      </c>
      <c r="J142" s="80">
        <v>337532</v>
      </c>
      <c r="K142" s="80">
        <v>361338</v>
      </c>
      <c r="L142" s="80">
        <v>287491</v>
      </c>
      <c r="M142" s="80">
        <v>393500</v>
      </c>
      <c r="N142" s="80">
        <v>369094</v>
      </c>
      <c r="O142" s="81">
        <v>266610</v>
      </c>
      <c r="P142" s="147"/>
    </row>
    <row r="143" spans="1:16" ht="18" customHeight="1">
      <c r="A143" s="151"/>
      <c r="B143" s="156" t="s">
        <v>185</v>
      </c>
      <c r="C143" s="152">
        <f t="shared" si="30"/>
        <v>3475220</v>
      </c>
      <c r="D143" s="80">
        <v>299780</v>
      </c>
      <c r="E143" s="80">
        <v>221744</v>
      </c>
      <c r="F143" s="80">
        <v>277438</v>
      </c>
      <c r="G143" s="80">
        <v>342702</v>
      </c>
      <c r="H143" s="80">
        <v>289276</v>
      </c>
      <c r="I143" s="80">
        <v>263227</v>
      </c>
      <c r="J143" s="80">
        <v>273374</v>
      </c>
      <c r="K143" s="80">
        <v>305078</v>
      </c>
      <c r="L143" s="80">
        <v>279494</v>
      </c>
      <c r="M143" s="80">
        <v>307811</v>
      </c>
      <c r="N143" s="80">
        <v>327503</v>
      </c>
      <c r="O143" s="81">
        <v>287793</v>
      </c>
      <c r="P143" s="147"/>
    </row>
    <row r="144" spans="1:16" ht="18" customHeight="1">
      <c r="A144" s="151"/>
      <c r="B144" s="156" t="s">
        <v>186</v>
      </c>
      <c r="C144" s="152">
        <f t="shared" si="30"/>
        <v>2884887</v>
      </c>
      <c r="D144" s="80">
        <v>219627</v>
      </c>
      <c r="E144" s="80">
        <v>169289</v>
      </c>
      <c r="F144" s="80">
        <v>166702</v>
      </c>
      <c r="G144" s="80">
        <v>278210</v>
      </c>
      <c r="H144" s="80">
        <v>266974</v>
      </c>
      <c r="I144" s="80">
        <v>192385</v>
      </c>
      <c r="J144" s="80">
        <v>236898</v>
      </c>
      <c r="K144" s="80">
        <v>268716</v>
      </c>
      <c r="L144" s="80">
        <v>257533</v>
      </c>
      <c r="M144" s="80">
        <v>302577</v>
      </c>
      <c r="N144" s="80">
        <v>293907</v>
      </c>
      <c r="O144" s="81">
        <v>232069</v>
      </c>
      <c r="P144" s="147"/>
    </row>
    <row r="145" spans="1:16" ht="6.95" customHeight="1">
      <c r="A145" s="151"/>
      <c r="B145" s="157"/>
      <c r="C145" s="260"/>
      <c r="D145" s="78"/>
      <c r="E145" s="78"/>
      <c r="F145" s="78"/>
      <c r="G145" s="78"/>
      <c r="H145" s="78"/>
      <c r="I145" s="78"/>
      <c r="J145" s="78"/>
      <c r="K145" s="78"/>
      <c r="L145" s="78"/>
      <c r="M145" s="78"/>
      <c r="N145" s="78"/>
      <c r="O145" s="79"/>
      <c r="P145" s="147"/>
    </row>
    <row r="146" spans="1:16" ht="18" customHeight="1">
      <c r="A146" s="151"/>
      <c r="B146" s="155" t="s">
        <v>68</v>
      </c>
      <c r="C146" s="259">
        <f t="shared" ref="C146:C152" si="32">D146+E146+F146+G146+H146+I146+J146+K146+L146+M146+N146+O146</f>
        <v>9591129</v>
      </c>
      <c r="D146" s="82">
        <f>SUM(D147:D152)</f>
        <v>788735</v>
      </c>
      <c r="E146" s="82">
        <f t="shared" ref="E146:O146" si="33">SUM(E147:E152)</f>
        <v>579212</v>
      </c>
      <c r="F146" s="82">
        <f t="shared" si="33"/>
        <v>593431</v>
      </c>
      <c r="G146" s="82">
        <f t="shared" si="33"/>
        <v>1034998</v>
      </c>
      <c r="H146" s="82">
        <f t="shared" si="33"/>
        <v>859565</v>
      </c>
      <c r="I146" s="82">
        <f t="shared" si="33"/>
        <v>724048</v>
      </c>
      <c r="J146" s="82">
        <f t="shared" si="33"/>
        <v>819603</v>
      </c>
      <c r="K146" s="82">
        <f t="shared" si="33"/>
        <v>837573</v>
      </c>
      <c r="L146" s="82">
        <f t="shared" si="33"/>
        <v>814711</v>
      </c>
      <c r="M146" s="82">
        <f t="shared" si="33"/>
        <v>809987</v>
      </c>
      <c r="N146" s="82">
        <f t="shared" si="33"/>
        <v>779598</v>
      </c>
      <c r="O146" s="85">
        <f t="shared" si="33"/>
        <v>949668</v>
      </c>
      <c r="P146" s="147"/>
    </row>
    <row r="147" spans="1:16" ht="18" customHeight="1">
      <c r="A147" s="151"/>
      <c r="B147" s="156" t="s">
        <v>187</v>
      </c>
      <c r="C147" s="152">
        <f t="shared" si="32"/>
        <v>908034</v>
      </c>
      <c r="D147" s="80">
        <v>86877</v>
      </c>
      <c r="E147" s="80">
        <v>52307</v>
      </c>
      <c r="F147" s="80">
        <v>44785</v>
      </c>
      <c r="G147" s="80">
        <v>70999</v>
      </c>
      <c r="H147" s="80">
        <v>89250</v>
      </c>
      <c r="I147" s="80">
        <v>65953</v>
      </c>
      <c r="J147" s="80">
        <v>68415</v>
      </c>
      <c r="K147" s="80">
        <v>64724</v>
      </c>
      <c r="L147" s="80">
        <v>76575</v>
      </c>
      <c r="M147" s="80">
        <v>64742</v>
      </c>
      <c r="N147" s="80">
        <v>84886</v>
      </c>
      <c r="O147" s="81">
        <v>138521</v>
      </c>
      <c r="P147" s="147"/>
    </row>
    <row r="148" spans="1:16" ht="18" customHeight="1">
      <c r="A148" s="151"/>
      <c r="B148" s="156" t="s">
        <v>188</v>
      </c>
      <c r="C148" s="152">
        <f t="shared" si="32"/>
        <v>655106</v>
      </c>
      <c r="D148" s="80">
        <v>53767</v>
      </c>
      <c r="E148" s="80">
        <v>45580</v>
      </c>
      <c r="F148" s="80">
        <v>41059</v>
      </c>
      <c r="G148" s="80">
        <v>60827</v>
      </c>
      <c r="H148" s="80">
        <v>46331</v>
      </c>
      <c r="I148" s="80">
        <v>38703</v>
      </c>
      <c r="J148" s="80">
        <v>61664</v>
      </c>
      <c r="K148" s="80">
        <v>41987</v>
      </c>
      <c r="L148" s="80">
        <v>49247</v>
      </c>
      <c r="M148" s="80">
        <v>71393</v>
      </c>
      <c r="N148" s="80">
        <v>58503</v>
      </c>
      <c r="O148" s="81">
        <v>86045</v>
      </c>
      <c r="P148" s="147"/>
    </row>
    <row r="149" spans="1:16" ht="18" customHeight="1">
      <c r="A149" s="149"/>
      <c r="B149" s="156" t="s">
        <v>189</v>
      </c>
      <c r="C149" s="152">
        <f t="shared" si="32"/>
        <v>1113267</v>
      </c>
      <c r="D149" s="80">
        <v>97206</v>
      </c>
      <c r="E149" s="80">
        <v>66288</v>
      </c>
      <c r="F149" s="80">
        <v>55652</v>
      </c>
      <c r="G149" s="80">
        <v>119248</v>
      </c>
      <c r="H149" s="80">
        <v>91233</v>
      </c>
      <c r="I149" s="80">
        <v>79417</v>
      </c>
      <c r="J149" s="80">
        <v>87015</v>
      </c>
      <c r="K149" s="80">
        <v>100924</v>
      </c>
      <c r="L149" s="80">
        <v>113845</v>
      </c>
      <c r="M149" s="80">
        <v>95244</v>
      </c>
      <c r="N149" s="80">
        <v>86801</v>
      </c>
      <c r="O149" s="81">
        <v>120394</v>
      </c>
    </row>
    <row r="150" spans="1:16" ht="18" customHeight="1">
      <c r="A150" s="154"/>
      <c r="B150" s="156" t="s">
        <v>190</v>
      </c>
      <c r="C150" s="152">
        <f t="shared" si="32"/>
        <v>4137992</v>
      </c>
      <c r="D150" s="80">
        <v>345017</v>
      </c>
      <c r="E150" s="80">
        <v>255405</v>
      </c>
      <c r="F150" s="80">
        <v>294092</v>
      </c>
      <c r="G150" s="80">
        <v>423298</v>
      </c>
      <c r="H150" s="80">
        <v>349818</v>
      </c>
      <c r="I150" s="80">
        <v>341573</v>
      </c>
      <c r="J150" s="80">
        <v>383428</v>
      </c>
      <c r="K150" s="80">
        <v>344401</v>
      </c>
      <c r="L150" s="80">
        <v>367908</v>
      </c>
      <c r="M150" s="80">
        <v>359522</v>
      </c>
      <c r="N150" s="80">
        <v>308743</v>
      </c>
      <c r="O150" s="81">
        <v>364787</v>
      </c>
      <c r="P150" s="147"/>
    </row>
    <row r="151" spans="1:16" ht="18" customHeight="1">
      <c r="A151" s="151"/>
      <c r="B151" s="156" t="s">
        <v>191</v>
      </c>
      <c r="C151" s="152">
        <f t="shared" si="32"/>
        <v>2071797</v>
      </c>
      <c r="D151" s="80">
        <v>153857</v>
      </c>
      <c r="E151" s="80">
        <v>107366</v>
      </c>
      <c r="F151" s="80">
        <v>129077</v>
      </c>
      <c r="G151" s="80">
        <v>273277</v>
      </c>
      <c r="H151" s="80">
        <v>231850</v>
      </c>
      <c r="I151" s="80">
        <v>144107</v>
      </c>
      <c r="J151" s="80">
        <v>155734</v>
      </c>
      <c r="K151" s="80">
        <v>216176</v>
      </c>
      <c r="L151" s="80">
        <v>138583</v>
      </c>
      <c r="M151" s="80">
        <v>159287</v>
      </c>
      <c r="N151" s="80">
        <v>181032</v>
      </c>
      <c r="O151" s="81">
        <v>181451</v>
      </c>
      <c r="P151" s="147"/>
    </row>
    <row r="152" spans="1:16" ht="18" customHeight="1">
      <c r="A152" s="151"/>
      <c r="B152" s="156" t="s">
        <v>192</v>
      </c>
      <c r="C152" s="152">
        <f t="shared" si="32"/>
        <v>704933</v>
      </c>
      <c r="D152" s="80">
        <v>52011</v>
      </c>
      <c r="E152" s="80">
        <v>52266</v>
      </c>
      <c r="F152" s="80">
        <v>28766</v>
      </c>
      <c r="G152" s="80">
        <v>87349</v>
      </c>
      <c r="H152" s="80">
        <v>51083</v>
      </c>
      <c r="I152" s="80">
        <v>54295</v>
      </c>
      <c r="J152" s="80">
        <v>63347</v>
      </c>
      <c r="K152" s="80">
        <v>69361</v>
      </c>
      <c r="L152" s="80">
        <v>68553</v>
      </c>
      <c r="M152" s="80">
        <v>59799</v>
      </c>
      <c r="N152" s="80">
        <v>59633</v>
      </c>
      <c r="O152" s="81">
        <v>58470</v>
      </c>
      <c r="P152" s="147"/>
    </row>
    <row r="153" spans="1:16" ht="6.95" customHeight="1">
      <c r="A153" s="151"/>
      <c r="B153" s="157"/>
      <c r="C153" s="260"/>
      <c r="D153" s="78"/>
      <c r="E153" s="78"/>
      <c r="F153" s="78"/>
      <c r="G153" s="78"/>
      <c r="H153" s="78"/>
      <c r="I153" s="78"/>
      <c r="J153" s="78"/>
      <c r="K153" s="78"/>
      <c r="L153" s="78"/>
      <c r="M153" s="78"/>
      <c r="N153" s="78"/>
      <c r="O153" s="79"/>
      <c r="P153" s="147"/>
    </row>
    <row r="154" spans="1:16" ht="18" customHeight="1">
      <c r="A154" s="151"/>
      <c r="B154" s="155" t="s">
        <v>69</v>
      </c>
      <c r="C154" s="259">
        <f t="shared" ref="C154:C161" si="34">D154+E154+F154+G154+H154+I154+J154+K154+L154+M154+N154+O154</f>
        <v>7233894</v>
      </c>
      <c r="D154" s="82">
        <f>SUM(D155:D161)</f>
        <v>699315</v>
      </c>
      <c r="E154" s="82">
        <f t="shared" ref="E154:O154" si="35">SUM(E155:E161)</f>
        <v>395371</v>
      </c>
      <c r="F154" s="82">
        <f t="shared" si="35"/>
        <v>465383</v>
      </c>
      <c r="G154" s="82">
        <f t="shared" si="35"/>
        <v>773401</v>
      </c>
      <c r="H154" s="82">
        <f t="shared" si="35"/>
        <v>540924</v>
      </c>
      <c r="I154" s="82">
        <f t="shared" si="35"/>
        <v>506324</v>
      </c>
      <c r="J154" s="82">
        <f t="shared" si="35"/>
        <v>530212</v>
      </c>
      <c r="K154" s="82">
        <f t="shared" si="35"/>
        <v>629869</v>
      </c>
      <c r="L154" s="82">
        <f t="shared" si="35"/>
        <v>545639</v>
      </c>
      <c r="M154" s="82">
        <f t="shared" si="35"/>
        <v>752105</v>
      </c>
      <c r="N154" s="82">
        <f t="shared" si="35"/>
        <v>571871</v>
      </c>
      <c r="O154" s="85">
        <f t="shared" si="35"/>
        <v>823480</v>
      </c>
      <c r="P154" s="147"/>
    </row>
    <row r="155" spans="1:16" ht="18" customHeight="1">
      <c r="A155" s="151"/>
      <c r="B155" s="156" t="s">
        <v>193</v>
      </c>
      <c r="C155" s="152">
        <f t="shared" si="34"/>
        <v>1776179</v>
      </c>
      <c r="D155" s="80">
        <v>188397</v>
      </c>
      <c r="E155" s="80">
        <v>92874</v>
      </c>
      <c r="F155" s="80">
        <v>107379</v>
      </c>
      <c r="G155" s="80">
        <v>210414</v>
      </c>
      <c r="H155" s="80">
        <v>130996</v>
      </c>
      <c r="I155" s="80">
        <v>103193</v>
      </c>
      <c r="J155" s="80">
        <v>128799</v>
      </c>
      <c r="K155" s="80">
        <v>141180</v>
      </c>
      <c r="L155" s="80">
        <v>113186</v>
      </c>
      <c r="M155" s="80">
        <v>172506</v>
      </c>
      <c r="N155" s="80">
        <v>141104</v>
      </c>
      <c r="O155" s="81">
        <v>246151</v>
      </c>
      <c r="P155" s="147"/>
    </row>
    <row r="156" spans="1:16" ht="18" customHeight="1">
      <c r="A156" s="151"/>
      <c r="B156" s="156" t="s">
        <v>194</v>
      </c>
      <c r="C156" s="152">
        <f t="shared" si="34"/>
        <v>1402070</v>
      </c>
      <c r="D156" s="80">
        <v>119513</v>
      </c>
      <c r="E156" s="80">
        <v>81770</v>
      </c>
      <c r="F156" s="80">
        <v>101178</v>
      </c>
      <c r="G156" s="80">
        <v>155953</v>
      </c>
      <c r="H156" s="80">
        <v>100877</v>
      </c>
      <c r="I156" s="80">
        <v>94812</v>
      </c>
      <c r="J156" s="80">
        <v>107077</v>
      </c>
      <c r="K156" s="80">
        <v>114439</v>
      </c>
      <c r="L156" s="80">
        <v>111446</v>
      </c>
      <c r="M156" s="80">
        <v>169360</v>
      </c>
      <c r="N156" s="80">
        <v>113491</v>
      </c>
      <c r="O156" s="81">
        <v>132154</v>
      </c>
      <c r="P156" s="147"/>
    </row>
    <row r="157" spans="1:16" ht="18" customHeight="1">
      <c r="A157" s="151"/>
      <c r="B157" s="156" t="s">
        <v>195</v>
      </c>
      <c r="C157" s="152">
        <f t="shared" si="34"/>
        <v>2769440</v>
      </c>
      <c r="D157" s="80">
        <v>273829</v>
      </c>
      <c r="E157" s="80">
        <v>145795</v>
      </c>
      <c r="F157" s="80">
        <v>177326</v>
      </c>
      <c r="G157" s="80">
        <v>295321</v>
      </c>
      <c r="H157" s="80">
        <v>209191</v>
      </c>
      <c r="I157" s="80">
        <v>201082</v>
      </c>
      <c r="J157" s="80">
        <v>214132</v>
      </c>
      <c r="K157" s="80">
        <v>275441</v>
      </c>
      <c r="L157" s="80">
        <v>225764</v>
      </c>
      <c r="M157" s="80">
        <v>272803</v>
      </c>
      <c r="N157" s="80">
        <v>216762</v>
      </c>
      <c r="O157" s="81">
        <v>261994</v>
      </c>
      <c r="P157" s="147"/>
    </row>
    <row r="158" spans="1:16" ht="18" customHeight="1">
      <c r="A158" s="149"/>
      <c r="B158" s="156" t="s">
        <v>196</v>
      </c>
      <c r="C158" s="152">
        <f t="shared" si="34"/>
        <v>643135</v>
      </c>
      <c r="D158" s="80">
        <v>62441</v>
      </c>
      <c r="E158" s="80">
        <v>34261</v>
      </c>
      <c r="F158" s="80">
        <v>35956</v>
      </c>
      <c r="G158" s="80">
        <v>50056</v>
      </c>
      <c r="H158" s="80">
        <v>52029</v>
      </c>
      <c r="I158" s="80">
        <v>61711</v>
      </c>
      <c r="J158" s="80">
        <v>26887</v>
      </c>
      <c r="K158" s="80">
        <v>45104</v>
      </c>
      <c r="L158" s="80">
        <v>46280</v>
      </c>
      <c r="M158" s="80">
        <v>68773</v>
      </c>
      <c r="N158" s="80">
        <v>52626</v>
      </c>
      <c r="O158" s="81">
        <v>107011</v>
      </c>
    </row>
    <row r="159" spans="1:16" ht="18" customHeight="1">
      <c r="A159" s="154"/>
      <c r="B159" s="156" t="s">
        <v>197</v>
      </c>
      <c r="C159" s="152">
        <f t="shared" si="34"/>
        <v>256328</v>
      </c>
      <c r="D159" s="80">
        <v>31574</v>
      </c>
      <c r="E159" s="80">
        <v>14753</v>
      </c>
      <c r="F159" s="80">
        <v>16646</v>
      </c>
      <c r="G159" s="80">
        <v>22723</v>
      </c>
      <c r="H159" s="80">
        <v>15196</v>
      </c>
      <c r="I159" s="80">
        <v>20667</v>
      </c>
      <c r="J159" s="80">
        <v>18637</v>
      </c>
      <c r="K159" s="80">
        <v>17697</v>
      </c>
      <c r="L159" s="80">
        <v>21812</v>
      </c>
      <c r="M159" s="80">
        <v>31734</v>
      </c>
      <c r="N159" s="80">
        <v>18450</v>
      </c>
      <c r="O159" s="81">
        <v>26439</v>
      </c>
      <c r="P159" s="147"/>
    </row>
    <row r="160" spans="1:16" ht="18" customHeight="1">
      <c r="A160" s="151"/>
      <c r="B160" s="156" t="s">
        <v>198</v>
      </c>
      <c r="C160" s="152">
        <f t="shared" si="34"/>
        <v>213271</v>
      </c>
      <c r="D160" s="80">
        <v>12606</v>
      </c>
      <c r="E160" s="80">
        <v>14266</v>
      </c>
      <c r="F160" s="80">
        <v>14253</v>
      </c>
      <c r="G160" s="80">
        <v>21686</v>
      </c>
      <c r="H160" s="80">
        <v>17754</v>
      </c>
      <c r="I160" s="80">
        <v>14846</v>
      </c>
      <c r="J160" s="80">
        <v>17176</v>
      </c>
      <c r="K160" s="80">
        <v>21992</v>
      </c>
      <c r="L160" s="80">
        <v>15408</v>
      </c>
      <c r="M160" s="80">
        <v>19834</v>
      </c>
      <c r="N160" s="80">
        <v>16788</v>
      </c>
      <c r="O160" s="81">
        <v>26662</v>
      </c>
      <c r="P160" s="147"/>
    </row>
    <row r="161" spans="1:16" ht="18" customHeight="1">
      <c r="A161" s="151"/>
      <c r="B161" s="156" t="s">
        <v>199</v>
      </c>
      <c r="C161" s="152">
        <f t="shared" si="34"/>
        <v>173471</v>
      </c>
      <c r="D161" s="80">
        <v>10955</v>
      </c>
      <c r="E161" s="80">
        <v>11652</v>
      </c>
      <c r="F161" s="80">
        <v>12645</v>
      </c>
      <c r="G161" s="80">
        <v>17248</v>
      </c>
      <c r="H161" s="80">
        <v>14881</v>
      </c>
      <c r="I161" s="80">
        <v>10013</v>
      </c>
      <c r="J161" s="80">
        <v>17504</v>
      </c>
      <c r="K161" s="80">
        <v>14016</v>
      </c>
      <c r="L161" s="80">
        <v>11743</v>
      </c>
      <c r="M161" s="80">
        <v>17095</v>
      </c>
      <c r="N161" s="80">
        <v>12650</v>
      </c>
      <c r="O161" s="81">
        <v>23069</v>
      </c>
      <c r="P161" s="147"/>
    </row>
    <row r="162" spans="1:16" ht="6.95" customHeight="1">
      <c r="A162" s="151"/>
      <c r="B162" s="157"/>
      <c r="C162" s="260"/>
      <c r="D162" s="78"/>
      <c r="E162" s="78"/>
      <c r="F162" s="78"/>
      <c r="G162" s="78"/>
      <c r="H162" s="78"/>
      <c r="I162" s="78"/>
      <c r="J162" s="78"/>
      <c r="K162" s="78"/>
      <c r="L162" s="78"/>
      <c r="M162" s="78"/>
      <c r="N162" s="78"/>
      <c r="O162" s="79"/>
      <c r="P162" s="147"/>
    </row>
    <row r="163" spans="1:16" ht="18" customHeight="1">
      <c r="A163" s="151"/>
      <c r="B163" s="155" t="s">
        <v>70</v>
      </c>
      <c r="C163" s="259">
        <f t="shared" ref="C163:C169" si="36">D163+E163+F163+G163+H163+I163+J163+K163+L163+M163+N163+O163</f>
        <v>12691127</v>
      </c>
      <c r="D163" s="82">
        <f>SUM(D164:D169)</f>
        <v>1081387</v>
      </c>
      <c r="E163" s="82">
        <f t="shared" ref="E163:O163" si="37">SUM(E164:E169)</f>
        <v>701458</v>
      </c>
      <c r="F163" s="82">
        <f t="shared" si="37"/>
        <v>990077</v>
      </c>
      <c r="G163" s="82">
        <f t="shared" si="37"/>
        <v>1434580</v>
      </c>
      <c r="H163" s="82">
        <f t="shared" si="37"/>
        <v>968565</v>
      </c>
      <c r="I163" s="82">
        <f t="shared" si="37"/>
        <v>916629</v>
      </c>
      <c r="J163" s="82">
        <f t="shared" si="37"/>
        <v>1027706</v>
      </c>
      <c r="K163" s="82">
        <f t="shared" si="37"/>
        <v>1053724</v>
      </c>
      <c r="L163" s="82">
        <f t="shared" si="37"/>
        <v>942248</v>
      </c>
      <c r="M163" s="82">
        <f t="shared" si="37"/>
        <v>1313577</v>
      </c>
      <c r="N163" s="82">
        <f t="shared" si="37"/>
        <v>1068069</v>
      </c>
      <c r="O163" s="85">
        <f t="shared" si="37"/>
        <v>1193107</v>
      </c>
      <c r="P163" s="147"/>
    </row>
    <row r="164" spans="1:16" ht="18" customHeight="1">
      <c r="A164" s="151"/>
      <c r="B164" s="156" t="s">
        <v>200</v>
      </c>
      <c r="C164" s="152">
        <f t="shared" si="36"/>
        <v>740202</v>
      </c>
      <c r="D164" s="80">
        <v>54351</v>
      </c>
      <c r="E164" s="80">
        <v>38447</v>
      </c>
      <c r="F164" s="80">
        <v>56648</v>
      </c>
      <c r="G164" s="80">
        <v>78282</v>
      </c>
      <c r="H164" s="80">
        <v>74267</v>
      </c>
      <c r="I164" s="80">
        <v>57584</v>
      </c>
      <c r="J164" s="80">
        <v>56455</v>
      </c>
      <c r="K164" s="80">
        <v>63289</v>
      </c>
      <c r="L164" s="80">
        <v>58670</v>
      </c>
      <c r="M164" s="80">
        <v>66965</v>
      </c>
      <c r="N164" s="80">
        <v>60007</v>
      </c>
      <c r="O164" s="81">
        <v>75237</v>
      </c>
      <c r="P164" s="147"/>
    </row>
    <row r="165" spans="1:16" ht="18" customHeight="1">
      <c r="A165" s="151"/>
      <c r="B165" s="156" t="s">
        <v>201</v>
      </c>
      <c r="C165" s="152">
        <f t="shared" si="36"/>
        <v>6243081</v>
      </c>
      <c r="D165" s="80">
        <v>528815</v>
      </c>
      <c r="E165" s="80">
        <v>313412</v>
      </c>
      <c r="F165" s="80">
        <v>530536</v>
      </c>
      <c r="G165" s="80">
        <v>676709</v>
      </c>
      <c r="H165" s="80">
        <v>447429</v>
      </c>
      <c r="I165" s="80">
        <v>452261</v>
      </c>
      <c r="J165" s="80">
        <v>524580</v>
      </c>
      <c r="K165" s="80">
        <v>513948</v>
      </c>
      <c r="L165" s="80">
        <v>448546</v>
      </c>
      <c r="M165" s="80">
        <v>757479</v>
      </c>
      <c r="N165" s="80">
        <v>464014</v>
      </c>
      <c r="O165" s="81">
        <v>585352</v>
      </c>
      <c r="P165" s="147"/>
    </row>
    <row r="166" spans="1:16" ht="18" customHeight="1">
      <c r="A166" s="149"/>
      <c r="B166" s="156" t="s">
        <v>202</v>
      </c>
      <c r="C166" s="152">
        <f t="shared" si="36"/>
        <v>2263400</v>
      </c>
      <c r="D166" s="80">
        <v>192998</v>
      </c>
      <c r="E166" s="80">
        <v>124471</v>
      </c>
      <c r="F166" s="80">
        <v>141489</v>
      </c>
      <c r="G166" s="80">
        <v>287289</v>
      </c>
      <c r="H166" s="80">
        <v>175494</v>
      </c>
      <c r="I166" s="80">
        <v>167631</v>
      </c>
      <c r="J166" s="80">
        <v>163652</v>
      </c>
      <c r="K166" s="80">
        <v>188590</v>
      </c>
      <c r="L166" s="80">
        <v>183429</v>
      </c>
      <c r="M166" s="80">
        <v>187245</v>
      </c>
      <c r="N166" s="80">
        <v>224562</v>
      </c>
      <c r="O166" s="81">
        <v>226550</v>
      </c>
    </row>
    <row r="167" spans="1:16" ht="18" customHeight="1">
      <c r="A167" s="154"/>
      <c r="B167" s="156" t="s">
        <v>203</v>
      </c>
      <c r="C167" s="152">
        <f t="shared" si="36"/>
        <v>1363283</v>
      </c>
      <c r="D167" s="80">
        <v>121957</v>
      </c>
      <c r="E167" s="80">
        <v>93763</v>
      </c>
      <c r="F167" s="80">
        <v>89700</v>
      </c>
      <c r="G167" s="80">
        <v>152832</v>
      </c>
      <c r="H167" s="80">
        <v>116561</v>
      </c>
      <c r="I167" s="80">
        <v>90795</v>
      </c>
      <c r="J167" s="80">
        <v>107051</v>
      </c>
      <c r="K167" s="80">
        <v>102291</v>
      </c>
      <c r="L167" s="80">
        <v>125330</v>
      </c>
      <c r="M167" s="80">
        <v>119356</v>
      </c>
      <c r="N167" s="80">
        <v>116254</v>
      </c>
      <c r="O167" s="81">
        <v>127393</v>
      </c>
      <c r="P167" s="147"/>
    </row>
    <row r="168" spans="1:16" ht="18" customHeight="1">
      <c r="A168" s="151"/>
      <c r="B168" s="156" t="s">
        <v>204</v>
      </c>
      <c r="C168" s="152">
        <f t="shared" si="36"/>
        <v>1472807</v>
      </c>
      <c r="D168" s="80">
        <v>136251</v>
      </c>
      <c r="E168" s="80">
        <v>81509</v>
      </c>
      <c r="F168" s="80">
        <v>128789</v>
      </c>
      <c r="G168" s="80">
        <v>165342</v>
      </c>
      <c r="H168" s="80">
        <v>114178</v>
      </c>
      <c r="I168" s="80">
        <v>107173</v>
      </c>
      <c r="J168" s="80">
        <v>124621</v>
      </c>
      <c r="K168" s="80">
        <v>135470</v>
      </c>
      <c r="L168" s="80">
        <v>76239</v>
      </c>
      <c r="M168" s="80">
        <v>130885</v>
      </c>
      <c r="N168" s="80">
        <v>156935</v>
      </c>
      <c r="O168" s="81">
        <v>115415</v>
      </c>
      <c r="P168" s="147"/>
    </row>
    <row r="169" spans="1:16" ht="18" customHeight="1" thickBot="1">
      <c r="A169" s="151"/>
      <c r="B169" s="159" t="s">
        <v>205</v>
      </c>
      <c r="C169" s="160">
        <f t="shared" si="36"/>
        <v>608354</v>
      </c>
      <c r="D169" s="83">
        <v>47015</v>
      </c>
      <c r="E169" s="83">
        <v>49856</v>
      </c>
      <c r="F169" s="83">
        <v>42915</v>
      </c>
      <c r="G169" s="83">
        <v>74126</v>
      </c>
      <c r="H169" s="83">
        <v>40636</v>
      </c>
      <c r="I169" s="83">
        <v>41185</v>
      </c>
      <c r="J169" s="83">
        <v>51347</v>
      </c>
      <c r="K169" s="83">
        <v>50136</v>
      </c>
      <c r="L169" s="83">
        <v>50034</v>
      </c>
      <c r="M169" s="83">
        <v>51647</v>
      </c>
      <c r="N169" s="83">
        <v>46297</v>
      </c>
      <c r="O169" s="84">
        <v>63160</v>
      </c>
      <c r="P169" s="147"/>
    </row>
    <row r="170" spans="1:16" ht="6.95" customHeight="1">
      <c r="A170" s="151"/>
      <c r="B170" s="185"/>
      <c r="C170" s="261"/>
      <c r="D170" s="181"/>
      <c r="E170" s="181"/>
      <c r="F170" s="181"/>
      <c r="G170" s="181"/>
      <c r="H170" s="181"/>
      <c r="I170" s="181"/>
      <c r="J170" s="181"/>
      <c r="K170" s="181"/>
      <c r="L170" s="181"/>
      <c r="M170" s="181"/>
      <c r="N170" s="181"/>
      <c r="O170" s="182"/>
      <c r="P170" s="147"/>
    </row>
    <row r="171" spans="1:16" ht="18" customHeight="1">
      <c r="A171" s="151"/>
      <c r="B171" s="155" t="s">
        <v>71</v>
      </c>
      <c r="C171" s="259">
        <f t="shared" ref="C171:C175" si="38">D171+E171+F171+G171+H171+I171+J171+K171+L171+M171+N171+O171</f>
        <v>6170664</v>
      </c>
      <c r="D171" s="82">
        <f>SUM(D172:D175)</f>
        <v>595937</v>
      </c>
      <c r="E171" s="82">
        <f t="shared" ref="E171:O171" si="39">SUM(E172:E175)</f>
        <v>331512</v>
      </c>
      <c r="F171" s="82">
        <f t="shared" si="39"/>
        <v>386039</v>
      </c>
      <c r="G171" s="82">
        <f t="shared" si="39"/>
        <v>643786</v>
      </c>
      <c r="H171" s="82">
        <f t="shared" si="39"/>
        <v>546716</v>
      </c>
      <c r="I171" s="82">
        <f t="shared" si="39"/>
        <v>447626</v>
      </c>
      <c r="J171" s="82">
        <f t="shared" si="39"/>
        <v>490416</v>
      </c>
      <c r="K171" s="82">
        <f t="shared" si="39"/>
        <v>519529</v>
      </c>
      <c r="L171" s="82">
        <f t="shared" si="39"/>
        <v>523475</v>
      </c>
      <c r="M171" s="82">
        <f t="shared" si="39"/>
        <v>566557</v>
      </c>
      <c r="N171" s="82">
        <f t="shared" si="39"/>
        <v>568947</v>
      </c>
      <c r="O171" s="85">
        <f t="shared" si="39"/>
        <v>550124</v>
      </c>
      <c r="P171" s="147"/>
    </row>
    <row r="172" spans="1:16" ht="18" customHeight="1">
      <c r="A172" s="149"/>
      <c r="B172" s="156" t="s">
        <v>206</v>
      </c>
      <c r="C172" s="152">
        <f t="shared" si="38"/>
        <v>2655182</v>
      </c>
      <c r="D172" s="80">
        <v>255304</v>
      </c>
      <c r="E172" s="80">
        <v>113055</v>
      </c>
      <c r="F172" s="80">
        <v>160263</v>
      </c>
      <c r="G172" s="80">
        <v>286471</v>
      </c>
      <c r="H172" s="80">
        <v>286864</v>
      </c>
      <c r="I172" s="80">
        <v>195680</v>
      </c>
      <c r="J172" s="80">
        <v>182091</v>
      </c>
      <c r="K172" s="80">
        <v>222178</v>
      </c>
      <c r="L172" s="80">
        <v>225983</v>
      </c>
      <c r="M172" s="80">
        <v>217338</v>
      </c>
      <c r="N172" s="80">
        <v>259542</v>
      </c>
      <c r="O172" s="81">
        <v>250413</v>
      </c>
    </row>
    <row r="173" spans="1:16" ht="18" customHeight="1">
      <c r="A173" s="154"/>
      <c r="B173" s="156" t="s">
        <v>207</v>
      </c>
      <c r="C173" s="152">
        <f t="shared" si="38"/>
        <v>962777</v>
      </c>
      <c r="D173" s="80">
        <v>84024</v>
      </c>
      <c r="E173" s="80">
        <v>68985</v>
      </c>
      <c r="F173" s="80">
        <v>72529</v>
      </c>
      <c r="G173" s="80">
        <v>97251</v>
      </c>
      <c r="H173" s="80">
        <v>70332</v>
      </c>
      <c r="I173" s="80">
        <v>65501</v>
      </c>
      <c r="J173" s="80">
        <v>87534</v>
      </c>
      <c r="K173" s="80">
        <v>81202</v>
      </c>
      <c r="L173" s="80">
        <v>77420</v>
      </c>
      <c r="M173" s="80">
        <v>93881</v>
      </c>
      <c r="N173" s="80">
        <v>87615</v>
      </c>
      <c r="O173" s="81">
        <v>76503</v>
      </c>
      <c r="P173" s="147"/>
    </row>
    <row r="174" spans="1:16" ht="18" customHeight="1">
      <c r="A174" s="151"/>
      <c r="B174" s="156" t="s">
        <v>208</v>
      </c>
      <c r="C174" s="152">
        <f t="shared" si="38"/>
        <v>1487860</v>
      </c>
      <c r="D174" s="80">
        <v>152020</v>
      </c>
      <c r="E174" s="80">
        <v>88586</v>
      </c>
      <c r="F174" s="80">
        <v>91604</v>
      </c>
      <c r="G174" s="80">
        <v>162243</v>
      </c>
      <c r="H174" s="80">
        <v>116128</v>
      </c>
      <c r="I174" s="80">
        <v>108138</v>
      </c>
      <c r="J174" s="80">
        <v>124986</v>
      </c>
      <c r="K174" s="80">
        <v>127341</v>
      </c>
      <c r="L174" s="80">
        <v>119973</v>
      </c>
      <c r="M174" s="80">
        <v>140571</v>
      </c>
      <c r="N174" s="80">
        <v>118980</v>
      </c>
      <c r="O174" s="81">
        <v>137290</v>
      </c>
      <c r="P174" s="147"/>
    </row>
    <row r="175" spans="1:16" ht="18" customHeight="1">
      <c r="A175" s="151"/>
      <c r="B175" s="156" t="s">
        <v>209</v>
      </c>
      <c r="C175" s="152">
        <f t="shared" si="38"/>
        <v>1064845</v>
      </c>
      <c r="D175" s="80">
        <v>104589</v>
      </c>
      <c r="E175" s="80">
        <v>60886</v>
      </c>
      <c r="F175" s="80">
        <v>61643</v>
      </c>
      <c r="G175" s="80">
        <v>97821</v>
      </c>
      <c r="H175" s="80">
        <v>73392</v>
      </c>
      <c r="I175" s="80">
        <v>78307</v>
      </c>
      <c r="J175" s="80">
        <v>95805</v>
      </c>
      <c r="K175" s="80">
        <v>88808</v>
      </c>
      <c r="L175" s="80">
        <v>100099</v>
      </c>
      <c r="M175" s="80">
        <v>114767</v>
      </c>
      <c r="N175" s="80">
        <v>102810</v>
      </c>
      <c r="O175" s="81">
        <v>85918</v>
      </c>
      <c r="P175" s="147"/>
    </row>
    <row r="176" spans="1:16" ht="6.95" customHeight="1">
      <c r="A176" s="151"/>
      <c r="B176" s="157"/>
      <c r="C176" s="260"/>
      <c r="D176" s="78"/>
      <c r="E176" s="78"/>
      <c r="F176" s="78"/>
      <c r="G176" s="78"/>
      <c r="H176" s="78"/>
      <c r="I176" s="78"/>
      <c r="J176" s="78"/>
      <c r="K176" s="78"/>
      <c r="L176" s="78"/>
      <c r="M176" s="78"/>
      <c r="N176" s="78"/>
      <c r="O176" s="79"/>
      <c r="P176" s="147"/>
    </row>
    <row r="177" spans="1:16" ht="18" customHeight="1">
      <c r="A177" s="151"/>
      <c r="B177" s="155" t="s">
        <v>72</v>
      </c>
      <c r="C177" s="259">
        <f t="shared" ref="C177:C182" si="40">D177+E177+F177+G177+H177+I177+J177+K177+L177+M177+N177+O177</f>
        <v>9590380</v>
      </c>
      <c r="D177" s="82">
        <f>SUM(D178:D182)</f>
        <v>791278</v>
      </c>
      <c r="E177" s="82">
        <f t="shared" ref="E177:O177" si="41">SUM(E178:E182)</f>
        <v>605055</v>
      </c>
      <c r="F177" s="82">
        <f t="shared" si="41"/>
        <v>634672</v>
      </c>
      <c r="G177" s="82">
        <f t="shared" si="41"/>
        <v>982387</v>
      </c>
      <c r="H177" s="82">
        <f t="shared" si="41"/>
        <v>776909</v>
      </c>
      <c r="I177" s="82">
        <f t="shared" si="41"/>
        <v>679066</v>
      </c>
      <c r="J177" s="82">
        <f t="shared" si="41"/>
        <v>765289</v>
      </c>
      <c r="K177" s="82">
        <f t="shared" si="41"/>
        <v>822116</v>
      </c>
      <c r="L177" s="82">
        <f t="shared" si="41"/>
        <v>774809</v>
      </c>
      <c r="M177" s="82">
        <f t="shared" si="41"/>
        <v>739541</v>
      </c>
      <c r="N177" s="82">
        <f t="shared" si="41"/>
        <v>924478</v>
      </c>
      <c r="O177" s="85">
        <f t="shared" si="41"/>
        <v>1094780</v>
      </c>
      <c r="P177" s="147"/>
    </row>
    <row r="178" spans="1:16" ht="18" customHeight="1">
      <c r="A178" s="151"/>
      <c r="B178" s="156" t="s">
        <v>210</v>
      </c>
      <c r="C178" s="152">
        <f t="shared" si="40"/>
        <v>2249094</v>
      </c>
      <c r="D178" s="80">
        <v>150465</v>
      </c>
      <c r="E178" s="80">
        <v>176712</v>
      </c>
      <c r="F178" s="80">
        <v>161721</v>
      </c>
      <c r="G178" s="80">
        <v>181309</v>
      </c>
      <c r="H178" s="80">
        <v>171163</v>
      </c>
      <c r="I178" s="80">
        <v>155311</v>
      </c>
      <c r="J178" s="80">
        <v>185061</v>
      </c>
      <c r="K178" s="80">
        <v>143499</v>
      </c>
      <c r="L178" s="80">
        <v>187349</v>
      </c>
      <c r="M178" s="80">
        <v>159583</v>
      </c>
      <c r="N178" s="80">
        <v>244405</v>
      </c>
      <c r="O178" s="81">
        <v>332516</v>
      </c>
      <c r="P178" s="147"/>
    </row>
    <row r="179" spans="1:16" ht="18" customHeight="1">
      <c r="A179" s="149"/>
      <c r="B179" s="158" t="s">
        <v>211</v>
      </c>
      <c r="C179" s="152">
        <f t="shared" si="40"/>
        <v>1568209</v>
      </c>
      <c r="D179" s="80">
        <v>127174</v>
      </c>
      <c r="E179" s="80">
        <v>96639</v>
      </c>
      <c r="F179" s="80">
        <v>99274</v>
      </c>
      <c r="G179" s="80">
        <v>177285</v>
      </c>
      <c r="H179" s="80">
        <v>118147</v>
      </c>
      <c r="I179" s="80">
        <v>109501</v>
      </c>
      <c r="J179" s="80">
        <v>125296</v>
      </c>
      <c r="K179" s="80">
        <v>144120</v>
      </c>
      <c r="L179" s="80">
        <v>132222</v>
      </c>
      <c r="M179" s="80">
        <v>132145</v>
      </c>
      <c r="N179" s="80">
        <v>127932</v>
      </c>
      <c r="O179" s="81">
        <v>178474</v>
      </c>
    </row>
    <row r="180" spans="1:16" ht="18" customHeight="1">
      <c r="A180" s="154"/>
      <c r="B180" s="156" t="s">
        <v>212</v>
      </c>
      <c r="C180" s="152">
        <f t="shared" si="40"/>
        <v>1011090</v>
      </c>
      <c r="D180" s="80">
        <v>77563</v>
      </c>
      <c r="E180" s="80">
        <v>61180</v>
      </c>
      <c r="F180" s="80">
        <v>59527</v>
      </c>
      <c r="G180" s="80">
        <v>130289</v>
      </c>
      <c r="H180" s="80">
        <v>80945</v>
      </c>
      <c r="I180" s="80">
        <v>72604</v>
      </c>
      <c r="J180" s="80">
        <v>73055</v>
      </c>
      <c r="K180" s="80">
        <v>78515</v>
      </c>
      <c r="L180" s="80">
        <v>71461</v>
      </c>
      <c r="M180" s="80">
        <v>87751</v>
      </c>
      <c r="N180" s="80">
        <v>100553</v>
      </c>
      <c r="O180" s="81">
        <v>117647</v>
      </c>
      <c r="P180" s="147"/>
    </row>
    <row r="181" spans="1:16" ht="18" customHeight="1">
      <c r="A181" s="151"/>
      <c r="B181" s="156" t="s">
        <v>213</v>
      </c>
      <c r="C181" s="152">
        <f t="shared" si="40"/>
        <v>2612147</v>
      </c>
      <c r="D181" s="80">
        <v>234293</v>
      </c>
      <c r="E181" s="80">
        <v>153322</v>
      </c>
      <c r="F181" s="80">
        <v>172841</v>
      </c>
      <c r="G181" s="80">
        <v>282913</v>
      </c>
      <c r="H181" s="80">
        <v>232923</v>
      </c>
      <c r="I181" s="80">
        <v>196753</v>
      </c>
      <c r="J181" s="80">
        <v>218122</v>
      </c>
      <c r="K181" s="80">
        <v>262694</v>
      </c>
      <c r="L181" s="80">
        <v>186596</v>
      </c>
      <c r="M181" s="80">
        <v>187694</v>
      </c>
      <c r="N181" s="80">
        <v>247921</v>
      </c>
      <c r="O181" s="81">
        <v>236075</v>
      </c>
      <c r="P181" s="147"/>
    </row>
    <row r="182" spans="1:16" ht="18" customHeight="1">
      <c r="A182" s="151"/>
      <c r="B182" s="156" t="s">
        <v>214</v>
      </c>
      <c r="C182" s="152">
        <f t="shared" si="40"/>
        <v>2149840</v>
      </c>
      <c r="D182" s="80">
        <v>201783</v>
      </c>
      <c r="E182" s="80">
        <v>117202</v>
      </c>
      <c r="F182" s="80">
        <v>141309</v>
      </c>
      <c r="G182" s="80">
        <v>210591</v>
      </c>
      <c r="H182" s="80">
        <v>173731</v>
      </c>
      <c r="I182" s="80">
        <v>144897</v>
      </c>
      <c r="J182" s="80">
        <v>163755</v>
      </c>
      <c r="K182" s="80">
        <v>193288</v>
      </c>
      <c r="L182" s="80">
        <v>197181</v>
      </c>
      <c r="M182" s="80">
        <v>172368</v>
      </c>
      <c r="N182" s="80">
        <v>203667</v>
      </c>
      <c r="O182" s="81">
        <v>230068</v>
      </c>
      <c r="P182" s="147"/>
    </row>
    <row r="183" spans="1:16" ht="6.95" customHeight="1">
      <c r="A183" s="151"/>
      <c r="B183" s="157"/>
      <c r="C183" s="260"/>
      <c r="D183" s="78"/>
      <c r="E183" s="78"/>
      <c r="F183" s="78"/>
      <c r="G183" s="78"/>
      <c r="H183" s="78"/>
      <c r="I183" s="78"/>
      <c r="J183" s="78"/>
      <c r="K183" s="78"/>
      <c r="L183" s="78"/>
      <c r="M183" s="78"/>
      <c r="N183" s="78"/>
      <c r="O183" s="79"/>
      <c r="P183" s="147"/>
    </row>
    <row r="184" spans="1:16" ht="18" customHeight="1">
      <c r="A184" s="151"/>
      <c r="B184" s="155" t="s">
        <v>73</v>
      </c>
      <c r="C184" s="259">
        <f t="shared" ref="C184:C191" si="42">D184+E184+F184+G184+H184+I184+J184+K184+L184+M184+N184+O184</f>
        <v>16276420</v>
      </c>
      <c r="D184" s="82">
        <f>SUM(D185:D189)</f>
        <v>1337132</v>
      </c>
      <c r="E184" s="82">
        <f t="shared" ref="E184:O184" si="43">SUM(E185:E189)</f>
        <v>924143</v>
      </c>
      <c r="F184" s="82">
        <f t="shared" si="43"/>
        <v>1058651</v>
      </c>
      <c r="G184" s="82">
        <f t="shared" si="43"/>
        <v>1950695</v>
      </c>
      <c r="H184" s="82">
        <f t="shared" si="43"/>
        <v>1433354</v>
      </c>
      <c r="I184" s="82">
        <f t="shared" si="43"/>
        <v>1150554</v>
      </c>
      <c r="J184" s="82">
        <f t="shared" si="43"/>
        <v>1306750</v>
      </c>
      <c r="K184" s="82">
        <f t="shared" si="43"/>
        <v>1515018</v>
      </c>
      <c r="L184" s="82">
        <f t="shared" si="43"/>
        <v>1151719</v>
      </c>
      <c r="M184" s="82">
        <f t="shared" si="43"/>
        <v>1527310</v>
      </c>
      <c r="N184" s="82">
        <f t="shared" si="43"/>
        <v>1604155</v>
      </c>
      <c r="O184" s="85">
        <f t="shared" si="43"/>
        <v>1316939</v>
      </c>
      <c r="P184" s="147"/>
    </row>
    <row r="185" spans="1:16" ht="18" customHeight="1">
      <c r="A185" s="151"/>
      <c r="B185" s="156" t="s">
        <v>215</v>
      </c>
      <c r="C185" s="152">
        <f t="shared" si="42"/>
        <v>3673896</v>
      </c>
      <c r="D185" s="80">
        <v>309563</v>
      </c>
      <c r="E185" s="80">
        <v>207014</v>
      </c>
      <c r="F185" s="80">
        <v>228739</v>
      </c>
      <c r="G185" s="80">
        <v>407103</v>
      </c>
      <c r="H185" s="80">
        <v>336538</v>
      </c>
      <c r="I185" s="80">
        <v>278666</v>
      </c>
      <c r="J185" s="80">
        <v>284653</v>
      </c>
      <c r="K185" s="80">
        <v>369446</v>
      </c>
      <c r="L185" s="80">
        <v>280057</v>
      </c>
      <c r="M185" s="80">
        <v>329573</v>
      </c>
      <c r="N185" s="80">
        <v>341699</v>
      </c>
      <c r="O185" s="81">
        <v>300845</v>
      </c>
      <c r="P185" s="147"/>
    </row>
    <row r="186" spans="1:16" ht="18" customHeight="1">
      <c r="A186" s="149"/>
      <c r="B186" s="156" t="s">
        <v>216</v>
      </c>
      <c r="C186" s="152">
        <f t="shared" si="42"/>
        <v>4719061</v>
      </c>
      <c r="D186" s="80">
        <v>340958</v>
      </c>
      <c r="E186" s="80">
        <v>270172</v>
      </c>
      <c r="F186" s="80">
        <v>315698</v>
      </c>
      <c r="G186" s="80">
        <v>548006</v>
      </c>
      <c r="H186" s="80">
        <v>455305</v>
      </c>
      <c r="I186" s="80">
        <v>309179</v>
      </c>
      <c r="J186" s="80">
        <v>410910</v>
      </c>
      <c r="K186" s="80">
        <v>432642</v>
      </c>
      <c r="L186" s="80">
        <v>325204</v>
      </c>
      <c r="M186" s="80">
        <v>440600</v>
      </c>
      <c r="N186" s="80">
        <v>506494</v>
      </c>
      <c r="O186" s="81">
        <v>363893</v>
      </c>
    </row>
    <row r="187" spans="1:16" ht="18" customHeight="1">
      <c r="A187" s="154"/>
      <c r="B187" s="156" t="s">
        <v>217</v>
      </c>
      <c r="C187" s="152">
        <f t="shared" si="42"/>
        <v>5625643</v>
      </c>
      <c r="D187" s="80">
        <v>447090</v>
      </c>
      <c r="E187" s="80">
        <v>321290</v>
      </c>
      <c r="F187" s="80">
        <v>369785</v>
      </c>
      <c r="G187" s="80">
        <v>764985</v>
      </c>
      <c r="H187" s="80">
        <v>466424</v>
      </c>
      <c r="I187" s="80">
        <v>404630</v>
      </c>
      <c r="J187" s="80">
        <v>418561</v>
      </c>
      <c r="K187" s="80">
        <v>514075</v>
      </c>
      <c r="L187" s="80">
        <v>387382</v>
      </c>
      <c r="M187" s="80">
        <v>538754</v>
      </c>
      <c r="N187" s="80">
        <v>541695</v>
      </c>
      <c r="O187" s="81">
        <v>450972</v>
      </c>
      <c r="P187" s="147"/>
    </row>
    <row r="188" spans="1:16" ht="18" customHeight="1">
      <c r="B188" s="156" t="s">
        <v>218</v>
      </c>
      <c r="C188" s="152">
        <f t="shared" si="42"/>
        <v>770138</v>
      </c>
      <c r="D188" s="80">
        <v>47091</v>
      </c>
      <c r="E188" s="80">
        <v>37696</v>
      </c>
      <c r="F188" s="80">
        <v>46212</v>
      </c>
      <c r="G188" s="80">
        <v>70158</v>
      </c>
      <c r="H188" s="80">
        <v>75261</v>
      </c>
      <c r="I188" s="80">
        <v>62338</v>
      </c>
      <c r="J188" s="80">
        <v>80285</v>
      </c>
      <c r="K188" s="80">
        <v>77206</v>
      </c>
      <c r="L188" s="80">
        <v>49036</v>
      </c>
      <c r="M188" s="80">
        <v>87326</v>
      </c>
      <c r="N188" s="80">
        <v>63555</v>
      </c>
      <c r="O188" s="81">
        <v>73974</v>
      </c>
    </row>
    <row r="189" spans="1:16" ht="18" customHeight="1" thickBot="1">
      <c r="B189" s="159" t="s">
        <v>219</v>
      </c>
      <c r="C189" s="160">
        <f t="shared" si="42"/>
        <v>1487682</v>
      </c>
      <c r="D189" s="83">
        <v>192430</v>
      </c>
      <c r="E189" s="83">
        <v>87971</v>
      </c>
      <c r="F189" s="83">
        <v>98217</v>
      </c>
      <c r="G189" s="83">
        <v>160443</v>
      </c>
      <c r="H189" s="83">
        <v>99826</v>
      </c>
      <c r="I189" s="83">
        <v>95741</v>
      </c>
      <c r="J189" s="83">
        <v>112341</v>
      </c>
      <c r="K189" s="83">
        <v>121649</v>
      </c>
      <c r="L189" s="83">
        <v>110040</v>
      </c>
      <c r="M189" s="83">
        <v>131057</v>
      </c>
      <c r="N189" s="83">
        <v>150712</v>
      </c>
      <c r="O189" s="84">
        <v>127255</v>
      </c>
    </row>
    <row r="190" spans="1:16" ht="6.95" customHeight="1" thickBot="1">
      <c r="B190" s="239"/>
      <c r="C190" s="176"/>
      <c r="D190" s="76"/>
      <c r="E190" s="76"/>
      <c r="F190" s="76"/>
      <c r="G190" s="76"/>
      <c r="H190" s="76"/>
      <c r="I190" s="76"/>
      <c r="J190" s="76"/>
      <c r="K190" s="76"/>
      <c r="L190" s="76"/>
      <c r="M190" s="76"/>
      <c r="N190" s="76"/>
      <c r="O190" s="77"/>
    </row>
    <row r="191" spans="1:16" s="144" customFormat="1" ht="18" customHeight="1" thickBot="1">
      <c r="A191" s="238"/>
      <c r="B191" s="262" t="s">
        <v>40</v>
      </c>
      <c r="C191" s="246">
        <f t="shared" si="42"/>
        <v>80969102</v>
      </c>
      <c r="D191" s="246">
        <v>9284689</v>
      </c>
      <c r="E191" s="246">
        <v>5603863</v>
      </c>
      <c r="F191" s="246">
        <v>8030811</v>
      </c>
      <c r="G191" s="246">
        <v>4174751</v>
      </c>
      <c r="H191" s="246">
        <v>6794185</v>
      </c>
      <c r="I191" s="246">
        <v>5459499</v>
      </c>
      <c r="J191" s="246">
        <v>9897555</v>
      </c>
      <c r="K191" s="246">
        <v>6085984</v>
      </c>
      <c r="L191" s="246">
        <v>9118535</v>
      </c>
      <c r="M191" s="246">
        <v>4089404</v>
      </c>
      <c r="N191" s="246">
        <v>6726996</v>
      </c>
      <c r="O191" s="247">
        <v>5702830</v>
      </c>
      <c r="P191" s="238"/>
    </row>
  </sheetData>
  <mergeCells count="2">
    <mergeCell ref="B2:O2"/>
    <mergeCell ref="B3:O3"/>
  </mergeCells>
  <conditionalFormatting sqref="B5:O8 C190:O191 C9:O10">
    <cfRule type="expression" dxfId="98" priority="23">
      <formula>B5&lt;0</formula>
    </cfRule>
  </conditionalFormatting>
  <conditionalFormatting sqref="C75:C79 C81:C86 C94:C189 C88:C92 C11:O11 D20:O189 C20:C73">
    <cfRule type="expression" dxfId="97" priority="22">
      <formula>C11&lt;0</formula>
    </cfRule>
  </conditionalFormatting>
  <conditionalFormatting sqref="C74">
    <cfRule type="expression" dxfId="96" priority="21">
      <formula>C74&lt;0</formula>
    </cfRule>
  </conditionalFormatting>
  <conditionalFormatting sqref="C80">
    <cfRule type="expression" dxfId="95" priority="20">
      <formula>C80&lt;0</formula>
    </cfRule>
  </conditionalFormatting>
  <conditionalFormatting sqref="C87">
    <cfRule type="expression" dxfId="94" priority="19">
      <formula>C87&lt;0</formula>
    </cfRule>
  </conditionalFormatting>
  <conditionalFormatting sqref="C93">
    <cfRule type="expression" dxfId="93" priority="18">
      <formula>C93&lt;0</formula>
    </cfRule>
  </conditionalFormatting>
  <conditionalFormatting sqref="C12:O17">
    <cfRule type="expression" dxfId="92" priority="12">
      <formula>C12&lt;0</formula>
    </cfRule>
  </conditionalFormatting>
  <conditionalFormatting sqref="C18:O19">
    <cfRule type="expression" dxfId="91" priority="10">
      <formula>C18&lt;0</formula>
    </cfRule>
  </conditionalFormatting>
  <conditionalFormatting sqref="B9:B10 B190:B191">
    <cfRule type="expression" dxfId="90" priority="9">
      <formula>B9&lt;0</formula>
    </cfRule>
  </conditionalFormatting>
  <conditionalFormatting sqref="B20:B22 B11:B17">
    <cfRule type="expression" dxfId="89" priority="8">
      <formula>B11&lt;0</formula>
    </cfRule>
  </conditionalFormatting>
  <conditionalFormatting sqref="B93">
    <cfRule type="expression" dxfId="88" priority="3">
      <formula>B93&lt;0</formula>
    </cfRule>
  </conditionalFormatting>
  <conditionalFormatting sqref="B75:B79 B81:B86 B94:B189 B88:B92 B23:B52 B54:B73">
    <cfRule type="expression" dxfId="87" priority="7">
      <formula>B23&lt;0</formula>
    </cfRule>
  </conditionalFormatting>
  <conditionalFormatting sqref="B74">
    <cfRule type="expression" dxfId="86" priority="6">
      <formula>B74&lt;0</formula>
    </cfRule>
  </conditionalFormatting>
  <conditionalFormatting sqref="B80">
    <cfRule type="expression" dxfId="85" priority="5">
      <formula>B80&lt;0</formula>
    </cfRule>
  </conditionalFormatting>
  <conditionalFormatting sqref="B87">
    <cfRule type="expression" dxfId="84" priority="4">
      <formula>B87&lt;0</formula>
    </cfRule>
  </conditionalFormatting>
  <conditionalFormatting sqref="B53">
    <cfRule type="expression" dxfId="83" priority="2">
      <formula>B53&lt;0</formula>
    </cfRule>
  </conditionalFormatting>
  <conditionalFormatting sqref="B18:B19">
    <cfRule type="expression" dxfId="82" priority="1">
      <formula>B18&lt;0</formula>
    </cfRule>
  </conditionalFormatting>
  <printOptions horizontalCentered="1"/>
  <pageMargins left="0.23622047244094491" right="0.23622047244094491" top="0.51181102362204722" bottom="0.51181102362204722" header="0.31496062992125984" footer="0.31496062992125984"/>
  <pageSetup paperSize="14" scale="67" firstPageNumber="16" fitToHeight="0" orientation="landscape" useFirstPageNumber="1" horizontalDpi="4294967294" verticalDpi="4294967294" r:id="rId1"/>
  <headerFooter>
    <oddFooter>&amp;R&amp;12Page &amp;P of 45</oddFooter>
  </headerFooter>
  <rowBreaks count="5" manualBreakCount="5">
    <brk id="43" min="1" max="14" man="1"/>
    <brk id="78" min="1" max="14" man="1"/>
    <brk id="107" min="1" max="14" man="1"/>
    <brk id="137" min="1" max="14" man="1"/>
    <brk id="169" min="1" max="14" man="1"/>
  </rowBreaks>
  <ignoredErrors>
    <ignoredError sqref="C191 P192:R194 C192:O195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P191"/>
  <sheetViews>
    <sheetView showGridLines="0" zoomScale="80" zoomScaleNormal="80" zoomScaleSheetLayoutView="80" workbookViewId="0">
      <pane xSplit="3" ySplit="6" topLeftCell="D7" activePane="bottomRight" state="frozen"/>
      <selection pane="bottomRight" activeCell="R28" sqref="R28"/>
      <selection pane="bottomLeft" activeCell="F34" sqref="F34"/>
      <selection pane="topRight" activeCell="F34" sqref="F34"/>
    </sheetView>
  </sheetViews>
  <sheetFormatPr defaultRowHeight="15"/>
  <cols>
    <col min="1" max="1" width="3.42578125" style="161" customWidth="1"/>
    <col min="2" max="2" width="51.42578125" style="161" customWidth="1"/>
    <col min="3" max="3" width="15.7109375" style="161" customWidth="1"/>
    <col min="4" max="4" width="14.140625" style="161" customWidth="1"/>
    <col min="5" max="8" width="14.140625" style="137" customWidth="1"/>
    <col min="9" max="15" width="14.140625" style="161" customWidth="1"/>
    <col min="16" max="16" width="12.7109375" style="161" bestFit="1" customWidth="1"/>
    <col min="17" max="16384" width="9.140625" style="161"/>
  </cols>
  <sheetData>
    <row r="1" spans="1:16" s="137" customFormat="1" ht="18.75">
      <c r="B1" s="138"/>
      <c r="O1" s="2" t="s">
        <v>222</v>
      </c>
    </row>
    <row r="2" spans="1:16" s="137" customFormat="1" ht="20.25">
      <c r="B2" s="196" t="s">
        <v>223</v>
      </c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</row>
    <row r="3" spans="1:16" s="162" customFormat="1" ht="18.75">
      <c r="B3" s="198" t="s">
        <v>18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</row>
    <row r="4" spans="1:16" s="139" customFormat="1" ht="11.25" customHeight="1" thickBot="1">
      <c r="B4" s="140"/>
      <c r="C4" s="141">
        <f t="shared" ref="C4" si="0">D4+E4+F4+G4+H4+I4+J4+K4+L4+M4+N4+O4</f>
        <v>0</v>
      </c>
      <c r="D4" s="141">
        <v>0</v>
      </c>
      <c r="E4" s="141">
        <v>0</v>
      </c>
      <c r="F4" s="141">
        <v>0</v>
      </c>
      <c r="G4" s="141">
        <v>0</v>
      </c>
      <c r="H4" s="141">
        <v>0</v>
      </c>
      <c r="I4" s="141">
        <v>0</v>
      </c>
      <c r="J4" s="141">
        <v>0</v>
      </c>
      <c r="K4" s="141">
        <v>0</v>
      </c>
      <c r="L4" s="141">
        <v>0</v>
      </c>
      <c r="M4" s="141">
        <v>0</v>
      </c>
      <c r="N4" s="141">
        <v>0</v>
      </c>
      <c r="O4" s="141">
        <v>0</v>
      </c>
    </row>
    <row r="5" spans="1:16" s="144" customFormat="1" ht="27.75" customHeight="1" thickBot="1">
      <c r="A5" s="143"/>
      <c r="B5" s="124" t="s">
        <v>44</v>
      </c>
      <c r="C5" s="235" t="s">
        <v>83</v>
      </c>
      <c r="D5" s="236" t="s">
        <v>21</v>
      </c>
      <c r="E5" s="236" t="s">
        <v>22</v>
      </c>
      <c r="F5" s="236" t="s">
        <v>23</v>
      </c>
      <c r="G5" s="236" t="s">
        <v>24</v>
      </c>
      <c r="H5" s="236" t="s">
        <v>25</v>
      </c>
      <c r="I5" s="236" t="s">
        <v>26</v>
      </c>
      <c r="J5" s="236" t="s">
        <v>27</v>
      </c>
      <c r="K5" s="236" t="s">
        <v>28</v>
      </c>
      <c r="L5" s="236" t="s">
        <v>29</v>
      </c>
      <c r="M5" s="236" t="s">
        <v>30</v>
      </c>
      <c r="N5" s="236" t="s">
        <v>31</v>
      </c>
      <c r="O5" s="237" t="s">
        <v>32</v>
      </c>
      <c r="P5" s="238"/>
    </row>
    <row r="6" spans="1:16" s="145" customFormat="1" ht="6.95" customHeight="1" thickBot="1">
      <c r="A6" s="142"/>
      <c r="B6" s="239"/>
      <c r="C6" s="240"/>
      <c r="D6" s="240"/>
      <c r="E6" s="177"/>
      <c r="F6" s="177"/>
      <c r="G6" s="177"/>
      <c r="H6" s="177"/>
      <c r="I6" s="240"/>
      <c r="J6" s="177"/>
      <c r="K6" s="177"/>
      <c r="L6" s="177"/>
      <c r="M6" s="177"/>
      <c r="N6" s="177"/>
      <c r="O6" s="178"/>
    </row>
    <row r="7" spans="1:16" s="145" customFormat="1" ht="18" customHeight="1" thickBot="1">
      <c r="A7" s="146"/>
      <c r="B7" s="241" t="s">
        <v>33</v>
      </c>
      <c r="C7" s="242">
        <f>D7+E7+F7+G7+H7+I7+J7+K7+L7+M7+N7+O7</f>
        <v>343103807</v>
      </c>
      <c r="D7" s="242">
        <f>D9+D191</f>
        <v>23753169</v>
      </c>
      <c r="E7" s="242">
        <f t="shared" ref="E7:O7" si="1">E9+E191</f>
        <v>23160729</v>
      </c>
      <c r="F7" s="242">
        <f t="shared" si="1"/>
        <v>20222356</v>
      </c>
      <c r="G7" s="242">
        <f t="shared" si="1"/>
        <v>31027133</v>
      </c>
      <c r="H7" s="242">
        <f t="shared" si="1"/>
        <v>29448530</v>
      </c>
      <c r="I7" s="242">
        <f t="shared" si="1"/>
        <v>30479533</v>
      </c>
      <c r="J7" s="242">
        <f t="shared" si="1"/>
        <v>31402708</v>
      </c>
      <c r="K7" s="242">
        <f t="shared" si="1"/>
        <v>31487399</v>
      </c>
      <c r="L7" s="242">
        <f t="shared" si="1"/>
        <v>32704531</v>
      </c>
      <c r="M7" s="242">
        <f t="shared" si="1"/>
        <v>35454028</v>
      </c>
      <c r="N7" s="242">
        <f t="shared" si="1"/>
        <v>32707216</v>
      </c>
      <c r="O7" s="243">
        <f t="shared" si="1"/>
        <v>21256475</v>
      </c>
      <c r="P7" s="147"/>
    </row>
    <row r="8" spans="1:16" s="145" customFormat="1" ht="6.95" customHeight="1" thickBot="1">
      <c r="A8" s="142"/>
      <c r="B8" s="244"/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80"/>
    </row>
    <row r="9" spans="1:16" s="144" customFormat="1" ht="18" customHeight="1" thickBot="1">
      <c r="A9" s="148"/>
      <c r="B9" s="245" t="s">
        <v>34</v>
      </c>
      <c r="C9" s="246">
        <f>D9+E9+F9+G9+H9+I9+J9+K9+L9+M9+N9+O9</f>
        <v>343103807</v>
      </c>
      <c r="D9" s="246">
        <f>D11+D21</f>
        <v>23753169</v>
      </c>
      <c r="E9" s="246">
        <f t="shared" ref="E9:O9" si="2">E11+E21</f>
        <v>23160729</v>
      </c>
      <c r="F9" s="246">
        <f t="shared" si="2"/>
        <v>20222356</v>
      </c>
      <c r="G9" s="246">
        <f t="shared" si="2"/>
        <v>31027133</v>
      </c>
      <c r="H9" s="246">
        <f t="shared" si="2"/>
        <v>29448530</v>
      </c>
      <c r="I9" s="246">
        <f t="shared" si="2"/>
        <v>30479533</v>
      </c>
      <c r="J9" s="246">
        <f t="shared" si="2"/>
        <v>31402708</v>
      </c>
      <c r="K9" s="246">
        <f t="shared" si="2"/>
        <v>31487399</v>
      </c>
      <c r="L9" s="246">
        <f t="shared" si="2"/>
        <v>32704531</v>
      </c>
      <c r="M9" s="246">
        <f t="shared" si="2"/>
        <v>35454028</v>
      </c>
      <c r="N9" s="246">
        <f t="shared" si="2"/>
        <v>32707216</v>
      </c>
      <c r="O9" s="247">
        <f t="shared" si="2"/>
        <v>21256475</v>
      </c>
      <c r="P9" s="163"/>
    </row>
    <row r="10" spans="1:16" s="145" customFormat="1" ht="6.95" customHeight="1">
      <c r="A10" s="149"/>
      <c r="B10" s="185"/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2"/>
    </row>
    <row r="11" spans="1:16" s="144" customFormat="1" ht="18" customHeight="1">
      <c r="A11" s="150"/>
      <c r="B11" s="248" t="s">
        <v>84</v>
      </c>
      <c r="C11" s="249">
        <f>+SUM(C12:C19)</f>
        <v>341336906</v>
      </c>
      <c r="D11" s="250">
        <f t="shared" ref="D11:O11" si="3">+SUM(D12:D19)</f>
        <v>23667200</v>
      </c>
      <c r="E11" s="250">
        <f t="shared" si="3"/>
        <v>23026834</v>
      </c>
      <c r="F11" s="250">
        <f t="shared" si="3"/>
        <v>20116119</v>
      </c>
      <c r="G11" s="250">
        <f t="shared" si="3"/>
        <v>30837343</v>
      </c>
      <c r="H11" s="250">
        <f t="shared" si="3"/>
        <v>29258922</v>
      </c>
      <c r="I11" s="250">
        <f t="shared" si="3"/>
        <v>30316435</v>
      </c>
      <c r="J11" s="250">
        <f t="shared" si="3"/>
        <v>31209800</v>
      </c>
      <c r="K11" s="250">
        <f t="shared" si="3"/>
        <v>31320149</v>
      </c>
      <c r="L11" s="250">
        <f t="shared" si="3"/>
        <v>32562504</v>
      </c>
      <c r="M11" s="250">
        <f t="shared" si="3"/>
        <v>35282307</v>
      </c>
      <c r="N11" s="250">
        <f t="shared" si="3"/>
        <v>32590219</v>
      </c>
      <c r="O11" s="251">
        <f t="shared" si="3"/>
        <v>21149074</v>
      </c>
      <c r="P11" s="163"/>
    </row>
    <row r="12" spans="1:16" s="145" customFormat="1" ht="18" customHeight="1">
      <c r="A12" s="151"/>
      <c r="B12" s="156" t="s">
        <v>85</v>
      </c>
      <c r="C12" s="164">
        <f t="shared" ref="C12:C17" si="4">D12+E12+F12+G12+H12+I12+J12+K12+L12+M12+N12+O12</f>
        <v>0</v>
      </c>
      <c r="D12" s="80">
        <v>0</v>
      </c>
      <c r="E12" s="80">
        <v>0</v>
      </c>
      <c r="F12" s="80">
        <v>0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80">
        <v>0</v>
      </c>
      <c r="N12" s="80">
        <v>0</v>
      </c>
      <c r="O12" s="81">
        <v>0</v>
      </c>
      <c r="P12" s="147"/>
    </row>
    <row r="13" spans="1:16" s="145" customFormat="1" ht="18" customHeight="1">
      <c r="A13" s="151"/>
      <c r="B13" s="156" t="s">
        <v>86</v>
      </c>
      <c r="C13" s="164">
        <f t="shared" si="4"/>
        <v>0</v>
      </c>
      <c r="D13" s="80">
        <v>0</v>
      </c>
      <c r="E13" s="80">
        <v>0</v>
      </c>
      <c r="F13" s="80">
        <v>0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0</v>
      </c>
      <c r="M13" s="80">
        <v>0</v>
      </c>
      <c r="N13" s="80">
        <v>0</v>
      </c>
      <c r="O13" s="81">
        <v>0</v>
      </c>
      <c r="P13" s="147"/>
    </row>
    <row r="14" spans="1:16" s="145" customFormat="1" ht="18" customHeight="1">
      <c r="A14" s="151"/>
      <c r="B14" s="156" t="s">
        <v>87</v>
      </c>
      <c r="C14" s="164">
        <f t="shared" si="4"/>
        <v>0</v>
      </c>
      <c r="D14" s="80">
        <v>0</v>
      </c>
      <c r="E14" s="80">
        <v>0</v>
      </c>
      <c r="F14" s="80">
        <v>0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0</v>
      </c>
      <c r="O14" s="81">
        <v>0</v>
      </c>
      <c r="P14" s="147"/>
    </row>
    <row r="15" spans="1:16" s="145" customFormat="1" ht="18" customHeight="1">
      <c r="A15" s="151"/>
      <c r="B15" s="156" t="s">
        <v>88</v>
      </c>
      <c r="C15" s="164">
        <f t="shared" si="4"/>
        <v>0</v>
      </c>
      <c r="D15" s="80">
        <v>0</v>
      </c>
      <c r="E15" s="80">
        <v>0</v>
      </c>
      <c r="F15" s="80">
        <v>0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0</v>
      </c>
      <c r="O15" s="81">
        <v>0</v>
      </c>
      <c r="P15" s="147"/>
    </row>
    <row r="16" spans="1:16" s="145" customFormat="1" ht="18" customHeight="1">
      <c r="A16" s="151"/>
      <c r="B16" s="156" t="s">
        <v>89</v>
      </c>
      <c r="C16" s="164">
        <f t="shared" si="4"/>
        <v>0</v>
      </c>
      <c r="D16" s="80">
        <v>0</v>
      </c>
      <c r="E16" s="80">
        <v>0</v>
      </c>
      <c r="F16" s="80">
        <v>0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0</v>
      </c>
      <c r="O16" s="81">
        <v>0</v>
      </c>
      <c r="P16" s="147"/>
    </row>
    <row r="17" spans="1:16" s="145" customFormat="1" ht="18" customHeight="1">
      <c r="A17" s="151"/>
      <c r="B17" s="156" t="s">
        <v>90</v>
      </c>
      <c r="C17" s="164">
        <f t="shared" si="4"/>
        <v>0</v>
      </c>
      <c r="D17" s="80">
        <v>0</v>
      </c>
      <c r="E17" s="80">
        <v>0</v>
      </c>
      <c r="F17" s="80">
        <v>0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0</v>
      </c>
      <c r="O17" s="81">
        <v>0</v>
      </c>
      <c r="P17" s="147"/>
    </row>
    <row r="18" spans="1:16" s="145" customFormat="1" ht="18" customHeight="1">
      <c r="A18" s="151"/>
      <c r="B18" s="156" t="s">
        <v>91</v>
      </c>
      <c r="C18" s="164">
        <f t="shared" ref="C18:C19" si="5">D18+E18+F18+G18+H18+I18+J18+K18+L18+M18+N18+O18</f>
        <v>0</v>
      </c>
      <c r="D18" s="80">
        <v>0</v>
      </c>
      <c r="E18" s="80">
        <v>0</v>
      </c>
      <c r="F18" s="80">
        <v>0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1">
        <v>0</v>
      </c>
      <c r="P18" s="147"/>
    </row>
    <row r="19" spans="1:16" s="145" customFormat="1" ht="18" customHeight="1">
      <c r="A19" s="151"/>
      <c r="B19" s="156" t="s">
        <v>92</v>
      </c>
      <c r="C19" s="164">
        <f t="shared" si="5"/>
        <v>341336906</v>
      </c>
      <c r="D19" s="80">
        <v>23667200</v>
      </c>
      <c r="E19" s="80">
        <v>23026834</v>
      </c>
      <c r="F19" s="80">
        <v>20116119</v>
      </c>
      <c r="G19" s="80">
        <v>30837343</v>
      </c>
      <c r="H19" s="80">
        <v>29258922</v>
      </c>
      <c r="I19" s="80">
        <v>30316435</v>
      </c>
      <c r="J19" s="80">
        <v>31209800</v>
      </c>
      <c r="K19" s="80">
        <v>31320149</v>
      </c>
      <c r="L19" s="80">
        <v>32562504</v>
      </c>
      <c r="M19" s="80">
        <v>35282307</v>
      </c>
      <c r="N19" s="80">
        <v>32590219</v>
      </c>
      <c r="O19" s="81">
        <v>21149074</v>
      </c>
      <c r="P19" s="147"/>
    </row>
    <row r="20" spans="1:16" s="145" customFormat="1" ht="6.95" customHeight="1" thickBot="1">
      <c r="A20" s="149"/>
      <c r="B20" s="239"/>
      <c r="C20" s="252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7"/>
    </row>
    <row r="21" spans="1:16" s="144" customFormat="1" ht="18" customHeight="1" thickBot="1">
      <c r="A21" s="150"/>
      <c r="B21" s="253" t="s">
        <v>93</v>
      </c>
      <c r="C21" s="254">
        <f>D21+E21+F21+G21+H21+I21+J21+K21+L21+M21+N21+O21</f>
        <v>1766901</v>
      </c>
      <c r="D21" s="255">
        <f>D23+D31+D39+D45+D58+D65+D74+D80+D87+D93+D100+D109+D117+D126+D133+D139+D146+D154+D163+D171+D177+D184</f>
        <v>85969</v>
      </c>
      <c r="E21" s="255">
        <f t="shared" ref="E21:O21" si="6">E23+E31+E39+E45+E58+E65+E74+E80+E87+E93+E100+E109+E117+E126+E133+E139+E146+E154+E163+E171+E177+E184</f>
        <v>133895</v>
      </c>
      <c r="F21" s="255">
        <f t="shared" si="6"/>
        <v>106237</v>
      </c>
      <c r="G21" s="255">
        <f t="shared" si="6"/>
        <v>189790</v>
      </c>
      <c r="H21" s="255">
        <f t="shared" si="6"/>
        <v>189608</v>
      </c>
      <c r="I21" s="255">
        <f t="shared" si="6"/>
        <v>163098</v>
      </c>
      <c r="J21" s="255">
        <f t="shared" si="6"/>
        <v>192908</v>
      </c>
      <c r="K21" s="255">
        <f t="shared" si="6"/>
        <v>167250</v>
      </c>
      <c r="L21" s="255">
        <f t="shared" si="6"/>
        <v>142027</v>
      </c>
      <c r="M21" s="255">
        <f t="shared" si="6"/>
        <v>171721</v>
      </c>
      <c r="N21" s="255">
        <f t="shared" si="6"/>
        <v>116997</v>
      </c>
      <c r="O21" s="256">
        <f t="shared" si="6"/>
        <v>107401</v>
      </c>
      <c r="P21" s="165"/>
    </row>
    <row r="22" spans="1:16" s="145" customFormat="1" ht="6.95" customHeight="1">
      <c r="A22" s="153"/>
      <c r="B22" s="257"/>
      <c r="C22" s="258"/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4"/>
    </row>
    <row r="23" spans="1:16" s="145" customFormat="1" ht="18" customHeight="1">
      <c r="A23" s="154"/>
      <c r="B23" s="155" t="s">
        <v>52</v>
      </c>
      <c r="C23" s="259">
        <f t="shared" ref="C23:C78" si="7">D23+E23+F23+G23+H23+I23+J23+K23+L23+M23+N23+O23</f>
        <v>52555</v>
      </c>
      <c r="D23" s="82">
        <f>SUM(D24:D29)</f>
        <v>3696</v>
      </c>
      <c r="E23" s="82">
        <f t="shared" ref="E23:O23" si="8">SUM(E24:E29)</f>
        <v>2978</v>
      </c>
      <c r="F23" s="82">
        <f t="shared" si="8"/>
        <v>2988</v>
      </c>
      <c r="G23" s="82">
        <f t="shared" si="8"/>
        <v>3638</v>
      </c>
      <c r="H23" s="82">
        <f t="shared" si="8"/>
        <v>2212</v>
      </c>
      <c r="I23" s="82">
        <f t="shared" si="8"/>
        <v>6860</v>
      </c>
      <c r="J23" s="82">
        <f t="shared" si="8"/>
        <v>3980</v>
      </c>
      <c r="K23" s="82">
        <f t="shared" si="8"/>
        <v>7833</v>
      </c>
      <c r="L23" s="82">
        <f t="shared" si="8"/>
        <v>7179</v>
      </c>
      <c r="M23" s="82">
        <f t="shared" si="8"/>
        <v>3766</v>
      </c>
      <c r="N23" s="82">
        <f t="shared" si="8"/>
        <v>1812</v>
      </c>
      <c r="O23" s="85">
        <f t="shared" si="8"/>
        <v>5613</v>
      </c>
      <c r="P23" s="147"/>
    </row>
    <row r="24" spans="1:16" s="145" customFormat="1" ht="18" customHeight="1">
      <c r="A24" s="151"/>
      <c r="B24" s="156" t="s">
        <v>94</v>
      </c>
      <c r="C24" s="164">
        <f t="shared" si="7"/>
        <v>6387</v>
      </c>
      <c r="D24" s="80">
        <v>275</v>
      </c>
      <c r="E24" s="80">
        <v>531</v>
      </c>
      <c r="F24" s="80">
        <v>509</v>
      </c>
      <c r="G24" s="80">
        <v>643</v>
      </c>
      <c r="H24" s="80">
        <v>434</v>
      </c>
      <c r="I24" s="80">
        <v>652</v>
      </c>
      <c r="J24" s="80">
        <v>682</v>
      </c>
      <c r="K24" s="80">
        <v>800</v>
      </c>
      <c r="L24" s="80">
        <v>469</v>
      </c>
      <c r="M24" s="80">
        <v>515</v>
      </c>
      <c r="N24" s="80">
        <v>450</v>
      </c>
      <c r="O24" s="81">
        <v>427</v>
      </c>
      <c r="P24" s="147"/>
    </row>
    <row r="25" spans="1:16" s="145" customFormat="1" ht="18" customHeight="1">
      <c r="A25" s="151"/>
      <c r="B25" s="156" t="s">
        <v>95</v>
      </c>
      <c r="C25" s="164">
        <f t="shared" si="7"/>
        <v>21972</v>
      </c>
      <c r="D25" s="80">
        <v>561</v>
      </c>
      <c r="E25" s="80">
        <v>314</v>
      </c>
      <c r="F25" s="80">
        <v>322</v>
      </c>
      <c r="G25" s="80">
        <v>383</v>
      </c>
      <c r="H25" s="80">
        <v>219</v>
      </c>
      <c r="I25" s="80">
        <v>4447</v>
      </c>
      <c r="J25" s="80">
        <v>1306</v>
      </c>
      <c r="K25" s="80">
        <v>5633</v>
      </c>
      <c r="L25" s="80">
        <v>4775</v>
      </c>
      <c r="M25" s="80">
        <v>2303</v>
      </c>
      <c r="N25" s="80">
        <v>241</v>
      </c>
      <c r="O25" s="81">
        <v>1468</v>
      </c>
      <c r="P25" s="147"/>
    </row>
    <row r="26" spans="1:16" s="145" customFormat="1" ht="18" customHeight="1">
      <c r="A26" s="151"/>
      <c r="B26" s="156" t="s">
        <v>96</v>
      </c>
      <c r="C26" s="164">
        <f t="shared" si="7"/>
        <v>7735</v>
      </c>
      <c r="D26" s="80">
        <v>1798</v>
      </c>
      <c r="E26" s="80">
        <v>970</v>
      </c>
      <c r="F26" s="80">
        <v>889</v>
      </c>
      <c r="G26" s="80">
        <v>882</v>
      </c>
      <c r="H26" s="80">
        <v>622</v>
      </c>
      <c r="I26" s="80">
        <v>460</v>
      </c>
      <c r="J26" s="80">
        <v>379</v>
      </c>
      <c r="K26" s="80">
        <v>407</v>
      </c>
      <c r="L26" s="80">
        <v>441</v>
      </c>
      <c r="M26" s="80">
        <v>248</v>
      </c>
      <c r="N26" s="80">
        <v>344</v>
      </c>
      <c r="O26" s="81">
        <v>295</v>
      </c>
      <c r="P26" s="147"/>
    </row>
    <row r="27" spans="1:16" s="145" customFormat="1" ht="18" customHeight="1">
      <c r="A27" s="151"/>
      <c r="B27" s="156" t="s">
        <v>97</v>
      </c>
      <c r="C27" s="164">
        <f t="shared" si="7"/>
        <v>994</v>
      </c>
      <c r="D27" s="80">
        <v>67</v>
      </c>
      <c r="E27" s="80">
        <v>127</v>
      </c>
      <c r="F27" s="80">
        <v>125</v>
      </c>
      <c r="G27" s="80">
        <v>95</v>
      </c>
      <c r="H27" s="80">
        <v>107</v>
      </c>
      <c r="I27" s="80">
        <v>110</v>
      </c>
      <c r="J27" s="80">
        <v>71</v>
      </c>
      <c r="K27" s="80">
        <v>86</v>
      </c>
      <c r="L27" s="80">
        <v>45</v>
      </c>
      <c r="M27" s="80">
        <v>42</v>
      </c>
      <c r="N27" s="80">
        <v>64</v>
      </c>
      <c r="O27" s="81">
        <v>55</v>
      </c>
      <c r="P27" s="147"/>
    </row>
    <row r="28" spans="1:16" s="145" customFormat="1" ht="18" customHeight="1">
      <c r="A28" s="151"/>
      <c r="B28" s="156" t="s">
        <v>98</v>
      </c>
      <c r="C28" s="164">
        <f t="shared" si="7"/>
        <v>3224</v>
      </c>
      <c r="D28" s="80">
        <v>210</v>
      </c>
      <c r="E28" s="80">
        <v>61</v>
      </c>
      <c r="F28" s="80">
        <v>56</v>
      </c>
      <c r="G28" s="80">
        <v>951</v>
      </c>
      <c r="H28" s="80">
        <v>59</v>
      </c>
      <c r="I28" s="80">
        <v>62</v>
      </c>
      <c r="J28" s="80">
        <v>119</v>
      </c>
      <c r="K28" s="80">
        <v>54</v>
      </c>
      <c r="L28" s="80">
        <v>154</v>
      </c>
      <c r="M28" s="80">
        <v>179</v>
      </c>
      <c r="N28" s="80">
        <v>276</v>
      </c>
      <c r="O28" s="81">
        <v>1043</v>
      </c>
      <c r="P28" s="147"/>
    </row>
    <row r="29" spans="1:16" s="145" customFormat="1" ht="18" customHeight="1">
      <c r="A29" s="151"/>
      <c r="B29" s="156" t="s">
        <v>99</v>
      </c>
      <c r="C29" s="164">
        <f t="shared" si="7"/>
        <v>12243</v>
      </c>
      <c r="D29" s="80">
        <v>785</v>
      </c>
      <c r="E29" s="80">
        <v>975</v>
      </c>
      <c r="F29" s="80">
        <v>1087</v>
      </c>
      <c r="G29" s="80">
        <v>684</v>
      </c>
      <c r="H29" s="80">
        <v>771</v>
      </c>
      <c r="I29" s="80">
        <v>1129</v>
      </c>
      <c r="J29" s="80">
        <v>1423</v>
      </c>
      <c r="K29" s="80">
        <v>853</v>
      </c>
      <c r="L29" s="80">
        <v>1295</v>
      </c>
      <c r="M29" s="80">
        <v>479</v>
      </c>
      <c r="N29" s="80">
        <v>437</v>
      </c>
      <c r="O29" s="81">
        <v>2325</v>
      </c>
      <c r="P29" s="147"/>
    </row>
    <row r="30" spans="1:16" s="145" customFormat="1" ht="6.95" customHeight="1">
      <c r="A30" s="153"/>
      <c r="B30" s="157"/>
      <c r="C30" s="260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9"/>
    </row>
    <row r="31" spans="1:16" s="145" customFormat="1" ht="18" customHeight="1">
      <c r="A31" s="154"/>
      <c r="B31" s="155" t="s">
        <v>53</v>
      </c>
      <c r="C31" s="259">
        <f t="shared" si="7"/>
        <v>17852</v>
      </c>
      <c r="D31" s="82">
        <f>SUM(D32:D37)</f>
        <v>2466</v>
      </c>
      <c r="E31" s="82">
        <f t="shared" ref="E31:O31" si="9">SUM(E32:E37)</f>
        <v>1050</v>
      </c>
      <c r="F31" s="82">
        <f t="shared" si="9"/>
        <v>673</v>
      </c>
      <c r="G31" s="82">
        <f t="shared" si="9"/>
        <v>1029</v>
      </c>
      <c r="H31" s="82">
        <f t="shared" si="9"/>
        <v>4496</v>
      </c>
      <c r="I31" s="82">
        <f t="shared" si="9"/>
        <v>1076</v>
      </c>
      <c r="J31" s="82">
        <f t="shared" si="9"/>
        <v>1193</v>
      </c>
      <c r="K31" s="82">
        <f t="shared" si="9"/>
        <v>1669</v>
      </c>
      <c r="L31" s="82">
        <f t="shared" si="9"/>
        <v>1233</v>
      </c>
      <c r="M31" s="82">
        <f t="shared" si="9"/>
        <v>663</v>
      </c>
      <c r="N31" s="82">
        <f t="shared" si="9"/>
        <v>961</v>
      </c>
      <c r="O31" s="85">
        <f t="shared" si="9"/>
        <v>1343</v>
      </c>
      <c r="P31" s="147"/>
    </row>
    <row r="32" spans="1:16" s="145" customFormat="1" ht="18" customHeight="1">
      <c r="A32" s="151"/>
      <c r="B32" s="156" t="s">
        <v>100</v>
      </c>
      <c r="C32" s="152">
        <f t="shared" si="7"/>
        <v>0</v>
      </c>
      <c r="D32" s="80">
        <v>0</v>
      </c>
      <c r="E32" s="80">
        <v>0</v>
      </c>
      <c r="F32" s="80">
        <v>0</v>
      </c>
      <c r="G32" s="80">
        <v>0</v>
      </c>
      <c r="H32" s="80">
        <v>0</v>
      </c>
      <c r="I32" s="80">
        <v>0</v>
      </c>
      <c r="J32" s="80">
        <v>0</v>
      </c>
      <c r="K32" s="80">
        <v>0</v>
      </c>
      <c r="L32" s="80">
        <v>0</v>
      </c>
      <c r="M32" s="80">
        <v>0</v>
      </c>
      <c r="N32" s="80">
        <v>0</v>
      </c>
      <c r="O32" s="81">
        <v>0</v>
      </c>
      <c r="P32" s="147"/>
    </row>
    <row r="33" spans="1:16" s="145" customFormat="1" ht="18" customHeight="1">
      <c r="A33" s="151"/>
      <c r="B33" s="156" t="s">
        <v>101</v>
      </c>
      <c r="C33" s="152">
        <f t="shared" si="7"/>
        <v>10009</v>
      </c>
      <c r="D33" s="80">
        <v>1534</v>
      </c>
      <c r="E33" s="80">
        <v>257</v>
      </c>
      <c r="F33" s="80">
        <v>373</v>
      </c>
      <c r="G33" s="80">
        <v>383</v>
      </c>
      <c r="H33" s="80">
        <v>3230</v>
      </c>
      <c r="I33" s="80">
        <v>669</v>
      </c>
      <c r="J33" s="80">
        <v>529</v>
      </c>
      <c r="K33" s="80">
        <v>1197</v>
      </c>
      <c r="L33" s="80">
        <v>832</v>
      </c>
      <c r="M33" s="80">
        <v>56</v>
      </c>
      <c r="N33" s="80">
        <v>45</v>
      </c>
      <c r="O33" s="81">
        <v>904</v>
      </c>
      <c r="P33" s="147"/>
    </row>
    <row r="34" spans="1:16" s="145" customFormat="1" ht="18" customHeight="1">
      <c r="A34" s="151"/>
      <c r="B34" s="156" t="s">
        <v>102</v>
      </c>
      <c r="C34" s="152">
        <f t="shared" si="7"/>
        <v>2574</v>
      </c>
      <c r="D34" s="80">
        <v>320</v>
      </c>
      <c r="E34" s="80">
        <v>223</v>
      </c>
      <c r="F34" s="80">
        <v>148</v>
      </c>
      <c r="G34" s="80">
        <v>245</v>
      </c>
      <c r="H34" s="80">
        <v>112</v>
      </c>
      <c r="I34" s="80">
        <v>155</v>
      </c>
      <c r="J34" s="80">
        <v>245</v>
      </c>
      <c r="K34" s="80">
        <v>174</v>
      </c>
      <c r="L34" s="80">
        <v>285</v>
      </c>
      <c r="M34" s="80">
        <v>230</v>
      </c>
      <c r="N34" s="80">
        <v>282</v>
      </c>
      <c r="O34" s="81">
        <v>155</v>
      </c>
      <c r="P34" s="147"/>
    </row>
    <row r="35" spans="1:16" s="145" customFormat="1" ht="18" customHeight="1">
      <c r="A35" s="151"/>
      <c r="B35" s="156" t="s">
        <v>103</v>
      </c>
      <c r="C35" s="152">
        <f t="shared" si="7"/>
        <v>587</v>
      </c>
      <c r="D35" s="80">
        <v>29</v>
      </c>
      <c r="E35" s="80">
        <v>7</v>
      </c>
      <c r="F35" s="80">
        <v>3</v>
      </c>
      <c r="G35" s="80">
        <v>17</v>
      </c>
      <c r="H35" s="80">
        <v>384</v>
      </c>
      <c r="I35" s="80">
        <v>14</v>
      </c>
      <c r="J35" s="80">
        <v>21</v>
      </c>
      <c r="K35" s="80">
        <v>9</v>
      </c>
      <c r="L35" s="80">
        <v>20</v>
      </c>
      <c r="M35" s="80">
        <v>48</v>
      </c>
      <c r="N35" s="80">
        <v>31</v>
      </c>
      <c r="O35" s="81">
        <v>4</v>
      </c>
      <c r="P35" s="147"/>
    </row>
    <row r="36" spans="1:16" s="145" customFormat="1" ht="18" customHeight="1">
      <c r="A36" s="151"/>
      <c r="B36" s="156" t="s">
        <v>104</v>
      </c>
      <c r="C36" s="152">
        <f t="shared" si="7"/>
        <v>1640</v>
      </c>
      <c r="D36" s="80">
        <v>81</v>
      </c>
      <c r="E36" s="80">
        <v>139</v>
      </c>
      <c r="F36" s="80">
        <v>57</v>
      </c>
      <c r="G36" s="80">
        <v>73</v>
      </c>
      <c r="H36" s="80">
        <v>13</v>
      </c>
      <c r="I36" s="80">
        <v>13</v>
      </c>
      <c r="J36" s="80">
        <v>287</v>
      </c>
      <c r="K36" s="80">
        <v>163</v>
      </c>
      <c r="L36" s="80">
        <v>63</v>
      </c>
      <c r="M36" s="80">
        <v>37</v>
      </c>
      <c r="N36" s="80">
        <v>570</v>
      </c>
      <c r="O36" s="81">
        <v>144</v>
      </c>
      <c r="P36" s="147"/>
    </row>
    <row r="37" spans="1:16" s="145" customFormat="1" ht="18" customHeight="1">
      <c r="A37" s="151"/>
      <c r="B37" s="156" t="s">
        <v>105</v>
      </c>
      <c r="C37" s="152">
        <f t="shared" si="7"/>
        <v>3042</v>
      </c>
      <c r="D37" s="80">
        <v>502</v>
      </c>
      <c r="E37" s="80">
        <v>424</v>
      </c>
      <c r="F37" s="80">
        <v>92</v>
      </c>
      <c r="G37" s="80">
        <v>311</v>
      </c>
      <c r="H37" s="80">
        <v>757</v>
      </c>
      <c r="I37" s="80">
        <v>225</v>
      </c>
      <c r="J37" s="80">
        <v>111</v>
      </c>
      <c r="K37" s="80">
        <v>126</v>
      </c>
      <c r="L37" s="80">
        <v>33</v>
      </c>
      <c r="M37" s="80">
        <v>292</v>
      </c>
      <c r="N37" s="80">
        <v>33</v>
      </c>
      <c r="O37" s="81">
        <v>136</v>
      </c>
      <c r="P37" s="147"/>
    </row>
    <row r="38" spans="1:16" s="145" customFormat="1" ht="6.95" customHeight="1">
      <c r="A38" s="149"/>
      <c r="B38" s="157"/>
      <c r="C38" s="260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9"/>
    </row>
    <row r="39" spans="1:16" s="145" customFormat="1" ht="18" customHeight="1">
      <c r="A39" s="154"/>
      <c r="B39" s="155" t="s">
        <v>54</v>
      </c>
      <c r="C39" s="259">
        <f t="shared" si="7"/>
        <v>34521</v>
      </c>
      <c r="D39" s="82">
        <f>SUM(D40:D43)</f>
        <v>4827</v>
      </c>
      <c r="E39" s="82">
        <f t="shared" ref="E39:O39" si="10">SUM(E40:E43)</f>
        <v>4897</v>
      </c>
      <c r="F39" s="82">
        <f t="shared" si="10"/>
        <v>1185</v>
      </c>
      <c r="G39" s="82">
        <f t="shared" si="10"/>
        <v>952</v>
      </c>
      <c r="H39" s="82">
        <f t="shared" si="10"/>
        <v>2752</v>
      </c>
      <c r="I39" s="82">
        <f t="shared" si="10"/>
        <v>4148</v>
      </c>
      <c r="J39" s="82">
        <f t="shared" si="10"/>
        <v>2642</v>
      </c>
      <c r="K39" s="82">
        <f t="shared" si="10"/>
        <v>2346</v>
      </c>
      <c r="L39" s="82">
        <f t="shared" si="10"/>
        <v>1088</v>
      </c>
      <c r="M39" s="82">
        <f t="shared" si="10"/>
        <v>5685</v>
      </c>
      <c r="N39" s="82">
        <f t="shared" si="10"/>
        <v>1236</v>
      </c>
      <c r="O39" s="85">
        <f t="shared" si="10"/>
        <v>2763</v>
      </c>
      <c r="P39" s="147"/>
    </row>
    <row r="40" spans="1:16" s="145" customFormat="1" ht="18" customHeight="1">
      <c r="A40" s="151"/>
      <c r="B40" s="156" t="s">
        <v>106</v>
      </c>
      <c r="C40" s="152">
        <f t="shared" si="7"/>
        <v>4100</v>
      </c>
      <c r="D40" s="80">
        <v>434</v>
      </c>
      <c r="E40" s="80">
        <v>134</v>
      </c>
      <c r="F40" s="80">
        <v>89</v>
      </c>
      <c r="G40" s="80">
        <v>112</v>
      </c>
      <c r="H40" s="80">
        <v>586</v>
      </c>
      <c r="I40" s="80">
        <v>826</v>
      </c>
      <c r="J40" s="80">
        <v>1028</v>
      </c>
      <c r="K40" s="80">
        <v>148</v>
      </c>
      <c r="L40" s="80">
        <v>303</v>
      </c>
      <c r="M40" s="80">
        <v>232</v>
      </c>
      <c r="N40" s="80">
        <v>54</v>
      </c>
      <c r="O40" s="81">
        <v>154</v>
      </c>
      <c r="P40" s="147"/>
    </row>
    <row r="41" spans="1:16" s="145" customFormat="1" ht="18" customHeight="1">
      <c r="A41" s="151"/>
      <c r="B41" s="156" t="s">
        <v>107</v>
      </c>
      <c r="C41" s="152">
        <f t="shared" si="7"/>
        <v>8940</v>
      </c>
      <c r="D41" s="80">
        <v>2348</v>
      </c>
      <c r="E41" s="80">
        <v>311</v>
      </c>
      <c r="F41" s="80">
        <v>592</v>
      </c>
      <c r="G41" s="80">
        <v>668</v>
      </c>
      <c r="H41" s="80">
        <v>576</v>
      </c>
      <c r="I41" s="80">
        <v>1236</v>
      </c>
      <c r="J41" s="80">
        <v>593</v>
      </c>
      <c r="K41" s="80">
        <v>631</v>
      </c>
      <c r="L41" s="80">
        <v>460</v>
      </c>
      <c r="M41" s="80">
        <v>378</v>
      </c>
      <c r="N41" s="80">
        <v>728</v>
      </c>
      <c r="O41" s="81">
        <v>419</v>
      </c>
      <c r="P41" s="147"/>
    </row>
    <row r="42" spans="1:16" s="145" customFormat="1" ht="18" customHeight="1">
      <c r="A42" s="151"/>
      <c r="B42" s="156" t="s">
        <v>108</v>
      </c>
      <c r="C42" s="152">
        <f t="shared" si="7"/>
        <v>17890</v>
      </c>
      <c r="D42" s="80">
        <v>1935</v>
      </c>
      <c r="E42" s="80">
        <v>4242</v>
      </c>
      <c r="F42" s="80">
        <v>301</v>
      </c>
      <c r="G42" s="80">
        <v>118</v>
      </c>
      <c r="H42" s="80">
        <v>1403</v>
      </c>
      <c r="I42" s="80">
        <v>1507</v>
      </c>
      <c r="J42" s="80">
        <v>618</v>
      </c>
      <c r="K42" s="80">
        <v>1237</v>
      </c>
      <c r="L42" s="80">
        <v>224</v>
      </c>
      <c r="M42" s="80">
        <v>4038</v>
      </c>
      <c r="N42" s="80">
        <v>189</v>
      </c>
      <c r="O42" s="81">
        <v>2078</v>
      </c>
      <c r="P42" s="147"/>
    </row>
    <row r="43" spans="1:16" s="145" customFormat="1" ht="18" customHeight="1" thickBot="1">
      <c r="A43" s="151"/>
      <c r="B43" s="159" t="s">
        <v>109</v>
      </c>
      <c r="C43" s="160">
        <f t="shared" si="7"/>
        <v>3591</v>
      </c>
      <c r="D43" s="83">
        <v>110</v>
      </c>
      <c r="E43" s="83">
        <v>210</v>
      </c>
      <c r="F43" s="83">
        <v>203</v>
      </c>
      <c r="G43" s="83">
        <v>54</v>
      </c>
      <c r="H43" s="83">
        <v>187</v>
      </c>
      <c r="I43" s="83">
        <v>579</v>
      </c>
      <c r="J43" s="83">
        <v>403</v>
      </c>
      <c r="K43" s="83">
        <v>330</v>
      </c>
      <c r="L43" s="83">
        <v>101</v>
      </c>
      <c r="M43" s="83">
        <v>1037</v>
      </c>
      <c r="N43" s="83">
        <v>265</v>
      </c>
      <c r="O43" s="84">
        <v>112</v>
      </c>
      <c r="P43" s="147"/>
    </row>
    <row r="44" spans="1:16" s="145" customFormat="1" ht="6.95" customHeight="1">
      <c r="A44" s="149"/>
      <c r="B44" s="185"/>
      <c r="C44" s="261"/>
      <c r="D44" s="181"/>
      <c r="E44" s="181"/>
      <c r="F44" s="181"/>
      <c r="G44" s="181"/>
      <c r="H44" s="181"/>
      <c r="I44" s="181"/>
      <c r="J44" s="181"/>
      <c r="K44" s="181"/>
      <c r="L44" s="181"/>
      <c r="M44" s="181"/>
      <c r="N44" s="181"/>
      <c r="O44" s="182"/>
    </row>
    <row r="45" spans="1:16" s="145" customFormat="1" ht="18" customHeight="1">
      <c r="A45" s="154"/>
      <c r="B45" s="155" t="s">
        <v>55</v>
      </c>
      <c r="C45" s="259">
        <f>D45+E45+F45+G45+H45+I45+J45+K45+L45+M45+N45+O45</f>
        <v>314646</v>
      </c>
      <c r="D45" s="82">
        <f>SUM(D46:D56)</f>
        <v>20728</v>
      </c>
      <c r="E45" s="82">
        <f t="shared" ref="E45:O45" si="11">SUM(E46:E56)</f>
        <v>72782</v>
      </c>
      <c r="F45" s="82">
        <f t="shared" si="11"/>
        <v>17552</v>
      </c>
      <c r="G45" s="82">
        <f t="shared" si="11"/>
        <v>18035</v>
      </c>
      <c r="H45" s="82">
        <f t="shared" si="11"/>
        <v>21904</v>
      </c>
      <c r="I45" s="82">
        <f t="shared" si="11"/>
        <v>17682</v>
      </c>
      <c r="J45" s="82">
        <f t="shared" si="11"/>
        <v>28647</v>
      </c>
      <c r="K45" s="82">
        <f t="shared" si="11"/>
        <v>15509</v>
      </c>
      <c r="L45" s="82">
        <f t="shared" si="11"/>
        <v>15454</v>
      </c>
      <c r="M45" s="82">
        <f t="shared" si="11"/>
        <v>18404</v>
      </c>
      <c r="N45" s="82">
        <f t="shared" si="11"/>
        <v>59431</v>
      </c>
      <c r="O45" s="85">
        <f t="shared" si="11"/>
        <v>8518</v>
      </c>
      <c r="P45" s="147"/>
    </row>
    <row r="46" spans="1:16" s="145" customFormat="1" ht="18" customHeight="1">
      <c r="A46" s="151"/>
      <c r="B46" s="156" t="s">
        <v>110</v>
      </c>
      <c r="C46" s="152">
        <f t="shared" si="7"/>
        <v>2199</v>
      </c>
      <c r="D46" s="80">
        <v>90</v>
      </c>
      <c r="E46" s="80">
        <v>128</v>
      </c>
      <c r="F46" s="80">
        <v>172</v>
      </c>
      <c r="G46" s="80">
        <v>213</v>
      </c>
      <c r="H46" s="80">
        <v>242</v>
      </c>
      <c r="I46" s="80">
        <v>177</v>
      </c>
      <c r="J46" s="80">
        <v>224</v>
      </c>
      <c r="K46" s="80">
        <v>225</v>
      </c>
      <c r="L46" s="80">
        <v>177</v>
      </c>
      <c r="M46" s="80">
        <v>215</v>
      </c>
      <c r="N46" s="80">
        <v>211</v>
      </c>
      <c r="O46" s="81">
        <v>125</v>
      </c>
      <c r="P46" s="147"/>
    </row>
    <row r="47" spans="1:16" s="145" customFormat="1" ht="18" customHeight="1">
      <c r="A47" s="151"/>
      <c r="B47" s="156" t="s">
        <v>111</v>
      </c>
      <c r="C47" s="152">
        <f t="shared" si="7"/>
        <v>729</v>
      </c>
      <c r="D47" s="80">
        <v>41</v>
      </c>
      <c r="E47" s="80">
        <v>55</v>
      </c>
      <c r="F47" s="80">
        <v>74</v>
      </c>
      <c r="G47" s="80">
        <v>67</v>
      </c>
      <c r="H47" s="80">
        <v>71</v>
      </c>
      <c r="I47" s="80">
        <v>87</v>
      </c>
      <c r="J47" s="80">
        <v>68</v>
      </c>
      <c r="K47" s="80">
        <v>66</v>
      </c>
      <c r="L47" s="80">
        <v>66</v>
      </c>
      <c r="M47" s="80">
        <v>11</v>
      </c>
      <c r="N47" s="80">
        <v>111</v>
      </c>
      <c r="O47" s="81">
        <v>12</v>
      </c>
      <c r="P47" s="147"/>
    </row>
    <row r="48" spans="1:16" s="145" customFormat="1" ht="18" customHeight="1">
      <c r="A48" s="151"/>
      <c r="B48" s="156" t="s">
        <v>112</v>
      </c>
      <c r="C48" s="152">
        <f t="shared" si="7"/>
        <v>165388</v>
      </c>
      <c r="D48" s="80">
        <v>8013</v>
      </c>
      <c r="E48" s="80">
        <v>59728</v>
      </c>
      <c r="F48" s="80">
        <v>5409</v>
      </c>
      <c r="G48" s="80">
        <v>4496</v>
      </c>
      <c r="H48" s="80">
        <v>7577</v>
      </c>
      <c r="I48" s="80">
        <v>4285</v>
      </c>
      <c r="J48" s="80">
        <v>15274</v>
      </c>
      <c r="K48" s="80">
        <v>3085</v>
      </c>
      <c r="L48" s="80">
        <v>4566</v>
      </c>
      <c r="M48" s="80">
        <v>5137</v>
      </c>
      <c r="N48" s="80">
        <v>45870</v>
      </c>
      <c r="O48" s="81">
        <v>1948</v>
      </c>
      <c r="P48" s="147"/>
    </row>
    <row r="49" spans="1:16" s="145" customFormat="1" ht="18" customHeight="1">
      <c r="A49" s="151"/>
      <c r="B49" s="156" t="s">
        <v>113</v>
      </c>
      <c r="C49" s="152">
        <f t="shared" si="7"/>
        <v>0</v>
      </c>
      <c r="D49" s="80">
        <v>0</v>
      </c>
      <c r="E49" s="80">
        <v>0</v>
      </c>
      <c r="F49" s="80">
        <v>0</v>
      </c>
      <c r="G49" s="80">
        <v>0</v>
      </c>
      <c r="H49" s="80">
        <v>0</v>
      </c>
      <c r="I49" s="80">
        <v>0</v>
      </c>
      <c r="J49" s="80">
        <v>0</v>
      </c>
      <c r="K49" s="80">
        <v>0</v>
      </c>
      <c r="L49" s="80">
        <v>0</v>
      </c>
      <c r="M49" s="80">
        <v>0</v>
      </c>
      <c r="N49" s="80">
        <v>0</v>
      </c>
      <c r="O49" s="81">
        <v>0</v>
      </c>
      <c r="P49" s="147"/>
    </row>
    <row r="50" spans="1:16" s="145" customFormat="1" ht="18" customHeight="1">
      <c r="A50" s="151"/>
      <c r="B50" s="156" t="s">
        <v>114</v>
      </c>
      <c r="C50" s="152">
        <f t="shared" si="7"/>
        <v>1078</v>
      </c>
      <c r="D50" s="80">
        <v>165</v>
      </c>
      <c r="E50" s="80">
        <v>170</v>
      </c>
      <c r="F50" s="80">
        <v>28</v>
      </c>
      <c r="G50" s="80">
        <v>9</v>
      </c>
      <c r="H50" s="80">
        <v>20</v>
      </c>
      <c r="I50" s="80">
        <v>42</v>
      </c>
      <c r="J50" s="80">
        <v>249</v>
      </c>
      <c r="K50" s="80">
        <v>6</v>
      </c>
      <c r="L50" s="80">
        <v>312</v>
      </c>
      <c r="M50" s="80">
        <v>40</v>
      </c>
      <c r="N50" s="80">
        <v>31</v>
      </c>
      <c r="O50" s="81">
        <v>6</v>
      </c>
      <c r="P50" s="147"/>
    </row>
    <row r="51" spans="1:16" s="145" customFormat="1" ht="18" customHeight="1">
      <c r="A51" s="151"/>
      <c r="B51" s="156" t="s">
        <v>115</v>
      </c>
      <c r="C51" s="152">
        <f t="shared" si="7"/>
        <v>104546</v>
      </c>
      <c r="D51" s="80">
        <v>9159</v>
      </c>
      <c r="E51" s="80">
        <v>10133</v>
      </c>
      <c r="F51" s="80">
        <v>7662</v>
      </c>
      <c r="G51" s="80">
        <v>10904</v>
      </c>
      <c r="H51" s="80">
        <v>9712</v>
      </c>
      <c r="I51" s="80">
        <v>8840</v>
      </c>
      <c r="J51" s="80">
        <v>9350</v>
      </c>
      <c r="K51" s="80">
        <v>8698</v>
      </c>
      <c r="L51" s="80">
        <v>7034</v>
      </c>
      <c r="M51" s="80">
        <v>8354</v>
      </c>
      <c r="N51" s="80">
        <v>9524</v>
      </c>
      <c r="O51" s="81">
        <v>5176</v>
      </c>
      <c r="P51" s="147"/>
    </row>
    <row r="52" spans="1:16" s="145" customFormat="1" ht="18" customHeight="1">
      <c r="A52" s="151"/>
      <c r="B52" s="156" t="s">
        <v>116</v>
      </c>
      <c r="C52" s="152">
        <f t="shared" si="7"/>
        <v>35055</v>
      </c>
      <c r="D52" s="80">
        <v>2960</v>
      </c>
      <c r="E52" s="80">
        <v>2305</v>
      </c>
      <c r="F52" s="80">
        <v>4076</v>
      </c>
      <c r="G52" s="80">
        <v>2132</v>
      </c>
      <c r="H52" s="80">
        <v>3876</v>
      </c>
      <c r="I52" s="80">
        <v>4081</v>
      </c>
      <c r="J52" s="80">
        <v>3310</v>
      </c>
      <c r="K52" s="80">
        <v>3194</v>
      </c>
      <c r="L52" s="80">
        <v>2464</v>
      </c>
      <c r="M52" s="80">
        <v>3385</v>
      </c>
      <c r="N52" s="80">
        <v>2678</v>
      </c>
      <c r="O52" s="81">
        <v>594</v>
      </c>
      <c r="P52" s="147"/>
    </row>
    <row r="53" spans="1:16" s="145" customFormat="1" ht="18" customHeight="1">
      <c r="A53" s="151"/>
      <c r="B53" s="158" t="s">
        <v>117</v>
      </c>
      <c r="C53" s="152">
        <f t="shared" si="7"/>
        <v>2385</v>
      </c>
      <c r="D53" s="80">
        <v>0</v>
      </c>
      <c r="E53" s="80">
        <v>0</v>
      </c>
      <c r="F53" s="80">
        <v>0</v>
      </c>
      <c r="G53" s="80">
        <v>0</v>
      </c>
      <c r="H53" s="80">
        <v>0</v>
      </c>
      <c r="I53" s="80">
        <v>0</v>
      </c>
      <c r="J53" s="80">
        <v>0</v>
      </c>
      <c r="K53" s="80">
        <v>0</v>
      </c>
      <c r="L53" s="80">
        <v>461</v>
      </c>
      <c r="M53" s="80">
        <v>921</v>
      </c>
      <c r="N53" s="80">
        <v>634</v>
      </c>
      <c r="O53" s="81">
        <v>369</v>
      </c>
      <c r="P53" s="147"/>
    </row>
    <row r="54" spans="1:16" s="145" customFormat="1" ht="18" customHeight="1">
      <c r="A54" s="151"/>
      <c r="B54" s="156" t="s">
        <v>118</v>
      </c>
      <c r="C54" s="152">
        <f t="shared" si="7"/>
        <v>2579</v>
      </c>
      <c r="D54" s="80">
        <v>175</v>
      </c>
      <c r="E54" s="80">
        <v>253</v>
      </c>
      <c r="F54" s="80">
        <v>102</v>
      </c>
      <c r="G54" s="80">
        <v>186</v>
      </c>
      <c r="H54" s="80">
        <v>151</v>
      </c>
      <c r="I54" s="80">
        <v>158</v>
      </c>
      <c r="J54" s="80">
        <v>164</v>
      </c>
      <c r="K54" s="80">
        <v>232</v>
      </c>
      <c r="L54" s="80">
        <v>350</v>
      </c>
      <c r="M54" s="80">
        <v>284</v>
      </c>
      <c r="N54" s="80">
        <v>368</v>
      </c>
      <c r="O54" s="81">
        <v>156</v>
      </c>
      <c r="P54" s="147"/>
    </row>
    <row r="55" spans="1:16" s="145" customFormat="1" ht="18" customHeight="1">
      <c r="A55" s="151"/>
      <c r="B55" s="156" t="s">
        <v>119</v>
      </c>
      <c r="C55" s="152">
        <f t="shared" si="7"/>
        <v>544</v>
      </c>
      <c r="D55" s="80">
        <v>118</v>
      </c>
      <c r="E55" s="80">
        <v>2</v>
      </c>
      <c r="F55" s="80">
        <v>2</v>
      </c>
      <c r="G55" s="80">
        <v>2</v>
      </c>
      <c r="H55" s="80">
        <v>242</v>
      </c>
      <c r="I55" s="80">
        <v>5</v>
      </c>
      <c r="J55" s="80">
        <v>2</v>
      </c>
      <c r="K55" s="80">
        <v>2</v>
      </c>
      <c r="L55" s="80">
        <v>2</v>
      </c>
      <c r="M55" s="80">
        <v>39</v>
      </c>
      <c r="N55" s="80">
        <v>0</v>
      </c>
      <c r="O55" s="81">
        <v>128</v>
      </c>
      <c r="P55" s="147"/>
    </row>
    <row r="56" spans="1:16" s="145" customFormat="1" ht="18" customHeight="1">
      <c r="A56" s="151"/>
      <c r="B56" s="156" t="s">
        <v>120</v>
      </c>
      <c r="C56" s="152">
        <f t="shared" si="7"/>
        <v>143</v>
      </c>
      <c r="D56" s="80">
        <v>7</v>
      </c>
      <c r="E56" s="80">
        <v>8</v>
      </c>
      <c r="F56" s="80">
        <v>27</v>
      </c>
      <c r="G56" s="80">
        <v>26</v>
      </c>
      <c r="H56" s="80">
        <v>13</v>
      </c>
      <c r="I56" s="80">
        <v>7</v>
      </c>
      <c r="J56" s="80">
        <v>6</v>
      </c>
      <c r="K56" s="80">
        <v>1</v>
      </c>
      <c r="L56" s="80">
        <v>22</v>
      </c>
      <c r="M56" s="80">
        <v>18</v>
      </c>
      <c r="N56" s="80">
        <v>4</v>
      </c>
      <c r="O56" s="81">
        <v>4</v>
      </c>
      <c r="P56" s="147"/>
    </row>
    <row r="57" spans="1:16" s="145" customFormat="1" ht="6.95" customHeight="1">
      <c r="A57" s="149"/>
      <c r="B57" s="157"/>
      <c r="C57" s="260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9"/>
    </row>
    <row r="58" spans="1:16" s="145" customFormat="1" ht="18" customHeight="1">
      <c r="A58" s="154"/>
      <c r="B58" s="155" t="s">
        <v>56</v>
      </c>
      <c r="C58" s="259">
        <f t="shared" si="7"/>
        <v>1263</v>
      </c>
      <c r="D58" s="82">
        <f>SUM(D59:D63)</f>
        <v>319</v>
      </c>
      <c r="E58" s="82">
        <f t="shared" ref="E58:O58" si="12">SUM(E59:E63)</f>
        <v>61</v>
      </c>
      <c r="F58" s="82">
        <f t="shared" si="12"/>
        <v>56</v>
      </c>
      <c r="G58" s="82">
        <f t="shared" si="12"/>
        <v>82</v>
      </c>
      <c r="H58" s="82">
        <f t="shared" si="12"/>
        <v>84</v>
      </c>
      <c r="I58" s="82">
        <f t="shared" si="12"/>
        <v>120</v>
      </c>
      <c r="J58" s="82">
        <f t="shared" si="12"/>
        <v>55</v>
      </c>
      <c r="K58" s="82">
        <f t="shared" si="12"/>
        <v>45</v>
      </c>
      <c r="L58" s="82">
        <f t="shared" si="12"/>
        <v>68</v>
      </c>
      <c r="M58" s="82">
        <f t="shared" si="12"/>
        <v>265</v>
      </c>
      <c r="N58" s="82">
        <f t="shared" si="12"/>
        <v>69</v>
      </c>
      <c r="O58" s="85">
        <f t="shared" si="12"/>
        <v>39</v>
      </c>
      <c r="P58" s="147"/>
    </row>
    <row r="59" spans="1:16" s="145" customFormat="1" ht="18" customHeight="1">
      <c r="A59" s="151"/>
      <c r="B59" s="156" t="s">
        <v>121</v>
      </c>
      <c r="C59" s="152">
        <f t="shared" si="7"/>
        <v>0</v>
      </c>
      <c r="D59" s="80">
        <v>0</v>
      </c>
      <c r="E59" s="80">
        <v>0</v>
      </c>
      <c r="F59" s="80">
        <v>0</v>
      </c>
      <c r="G59" s="80">
        <v>0</v>
      </c>
      <c r="H59" s="80">
        <v>0</v>
      </c>
      <c r="I59" s="80">
        <v>0</v>
      </c>
      <c r="J59" s="80">
        <v>0</v>
      </c>
      <c r="K59" s="80">
        <v>0</v>
      </c>
      <c r="L59" s="80">
        <v>0</v>
      </c>
      <c r="M59" s="80">
        <v>0</v>
      </c>
      <c r="N59" s="80">
        <v>0</v>
      </c>
      <c r="O59" s="81">
        <v>0</v>
      </c>
      <c r="P59" s="147"/>
    </row>
    <row r="60" spans="1:16" s="145" customFormat="1" ht="18" customHeight="1">
      <c r="A60" s="151"/>
      <c r="B60" s="156" t="s">
        <v>122</v>
      </c>
      <c r="C60" s="152">
        <f t="shared" si="7"/>
        <v>652</v>
      </c>
      <c r="D60" s="80">
        <v>242</v>
      </c>
      <c r="E60" s="80">
        <v>42</v>
      </c>
      <c r="F60" s="80">
        <v>2</v>
      </c>
      <c r="G60" s="80">
        <v>12</v>
      </c>
      <c r="H60" s="80">
        <v>38</v>
      </c>
      <c r="I60" s="80">
        <v>4</v>
      </c>
      <c r="J60" s="80">
        <v>5</v>
      </c>
      <c r="K60" s="80">
        <v>2</v>
      </c>
      <c r="L60" s="80">
        <v>54</v>
      </c>
      <c r="M60" s="80">
        <v>218</v>
      </c>
      <c r="N60" s="80">
        <v>15</v>
      </c>
      <c r="O60" s="81">
        <v>18</v>
      </c>
      <c r="P60" s="147"/>
    </row>
    <row r="61" spans="1:16" s="145" customFormat="1" ht="18" customHeight="1">
      <c r="A61" s="151"/>
      <c r="B61" s="156" t="s">
        <v>123</v>
      </c>
      <c r="C61" s="152">
        <f t="shared" si="7"/>
        <v>611</v>
      </c>
      <c r="D61" s="80">
        <v>77</v>
      </c>
      <c r="E61" s="80">
        <v>19</v>
      </c>
      <c r="F61" s="80">
        <v>54</v>
      </c>
      <c r="G61" s="80">
        <v>70</v>
      </c>
      <c r="H61" s="80">
        <v>46</v>
      </c>
      <c r="I61" s="80">
        <v>116</v>
      </c>
      <c r="J61" s="80">
        <v>50</v>
      </c>
      <c r="K61" s="80">
        <v>43</v>
      </c>
      <c r="L61" s="80">
        <v>14</v>
      </c>
      <c r="M61" s="80">
        <v>47</v>
      </c>
      <c r="N61" s="80">
        <v>54</v>
      </c>
      <c r="O61" s="81">
        <v>21</v>
      </c>
      <c r="P61" s="147"/>
    </row>
    <row r="62" spans="1:16" s="145" customFormat="1" ht="18" customHeight="1">
      <c r="A62" s="151"/>
      <c r="B62" s="156" t="s">
        <v>124</v>
      </c>
      <c r="C62" s="152">
        <f t="shared" si="7"/>
        <v>0</v>
      </c>
      <c r="D62" s="80">
        <v>0</v>
      </c>
      <c r="E62" s="80">
        <v>0</v>
      </c>
      <c r="F62" s="80">
        <v>0</v>
      </c>
      <c r="G62" s="80">
        <v>0</v>
      </c>
      <c r="H62" s="80">
        <v>0</v>
      </c>
      <c r="I62" s="80">
        <v>0</v>
      </c>
      <c r="J62" s="80">
        <v>0</v>
      </c>
      <c r="K62" s="80">
        <v>0</v>
      </c>
      <c r="L62" s="80">
        <v>0</v>
      </c>
      <c r="M62" s="80">
        <v>0</v>
      </c>
      <c r="N62" s="80">
        <v>0</v>
      </c>
      <c r="O62" s="81">
        <v>0</v>
      </c>
      <c r="P62" s="147"/>
    </row>
    <row r="63" spans="1:16" s="145" customFormat="1" ht="18" customHeight="1">
      <c r="A63" s="151"/>
      <c r="B63" s="156" t="s">
        <v>125</v>
      </c>
      <c r="C63" s="152">
        <f t="shared" si="7"/>
        <v>0</v>
      </c>
      <c r="D63" s="80">
        <v>0</v>
      </c>
      <c r="E63" s="80">
        <v>0</v>
      </c>
      <c r="F63" s="80">
        <v>0</v>
      </c>
      <c r="G63" s="80">
        <v>0</v>
      </c>
      <c r="H63" s="80">
        <v>0</v>
      </c>
      <c r="I63" s="80">
        <v>0</v>
      </c>
      <c r="J63" s="80">
        <v>0</v>
      </c>
      <c r="K63" s="80">
        <v>0</v>
      </c>
      <c r="L63" s="80">
        <v>0</v>
      </c>
      <c r="M63" s="80">
        <v>0</v>
      </c>
      <c r="N63" s="80">
        <v>0</v>
      </c>
      <c r="O63" s="81">
        <v>0</v>
      </c>
      <c r="P63" s="147"/>
    </row>
    <row r="64" spans="1:16" s="145" customFormat="1" ht="6.95" customHeight="1">
      <c r="A64" s="149"/>
      <c r="B64" s="157"/>
      <c r="C64" s="260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9"/>
    </row>
    <row r="65" spans="1:16" s="145" customFormat="1" ht="18" customHeight="1">
      <c r="A65" s="154"/>
      <c r="B65" s="155" t="s">
        <v>57</v>
      </c>
      <c r="C65" s="259">
        <f t="shared" si="7"/>
        <v>1450</v>
      </c>
      <c r="D65" s="82">
        <f>SUM(D66:D72)</f>
        <v>370</v>
      </c>
      <c r="E65" s="82">
        <f t="shared" ref="E65:O65" si="13">SUM(E66:E72)</f>
        <v>92</v>
      </c>
      <c r="F65" s="82">
        <f t="shared" si="13"/>
        <v>30</v>
      </c>
      <c r="G65" s="82">
        <f t="shared" si="13"/>
        <v>41</v>
      </c>
      <c r="H65" s="82">
        <f t="shared" si="13"/>
        <v>96</v>
      </c>
      <c r="I65" s="82">
        <f t="shared" si="13"/>
        <v>230</v>
      </c>
      <c r="J65" s="82">
        <f t="shared" si="13"/>
        <v>335</v>
      </c>
      <c r="K65" s="82">
        <f t="shared" si="13"/>
        <v>38</v>
      </c>
      <c r="L65" s="82">
        <f t="shared" si="13"/>
        <v>18</v>
      </c>
      <c r="M65" s="82">
        <f t="shared" si="13"/>
        <v>75</v>
      </c>
      <c r="N65" s="82">
        <f t="shared" si="13"/>
        <v>22</v>
      </c>
      <c r="O65" s="85">
        <f t="shared" si="13"/>
        <v>103</v>
      </c>
      <c r="P65" s="147"/>
    </row>
    <row r="66" spans="1:16" s="145" customFormat="1" ht="18" customHeight="1">
      <c r="A66" s="151"/>
      <c r="B66" s="156" t="s">
        <v>126</v>
      </c>
      <c r="C66" s="152">
        <f t="shared" si="7"/>
        <v>0</v>
      </c>
      <c r="D66" s="80">
        <v>0</v>
      </c>
      <c r="E66" s="80">
        <v>0</v>
      </c>
      <c r="F66" s="80">
        <v>0</v>
      </c>
      <c r="G66" s="80">
        <v>0</v>
      </c>
      <c r="H66" s="80">
        <v>0</v>
      </c>
      <c r="I66" s="80">
        <v>0</v>
      </c>
      <c r="J66" s="80">
        <v>0</v>
      </c>
      <c r="K66" s="80">
        <v>0</v>
      </c>
      <c r="L66" s="80">
        <v>0</v>
      </c>
      <c r="M66" s="80">
        <v>0</v>
      </c>
      <c r="N66" s="80">
        <v>0</v>
      </c>
      <c r="O66" s="81">
        <v>0</v>
      </c>
      <c r="P66" s="147"/>
    </row>
    <row r="67" spans="1:16" s="145" customFormat="1" ht="18" customHeight="1">
      <c r="A67" s="151"/>
      <c r="B67" s="156" t="s">
        <v>127</v>
      </c>
      <c r="C67" s="152">
        <f t="shared" si="7"/>
        <v>0</v>
      </c>
      <c r="D67" s="80">
        <v>0</v>
      </c>
      <c r="E67" s="80">
        <v>0</v>
      </c>
      <c r="F67" s="80">
        <v>0</v>
      </c>
      <c r="G67" s="80">
        <v>0</v>
      </c>
      <c r="H67" s="80">
        <v>0</v>
      </c>
      <c r="I67" s="80">
        <v>0</v>
      </c>
      <c r="J67" s="80">
        <v>0</v>
      </c>
      <c r="K67" s="80">
        <v>0</v>
      </c>
      <c r="L67" s="80">
        <v>0</v>
      </c>
      <c r="M67" s="80">
        <v>0</v>
      </c>
      <c r="N67" s="80">
        <v>0</v>
      </c>
      <c r="O67" s="81">
        <v>0</v>
      </c>
      <c r="P67" s="147"/>
    </row>
    <row r="68" spans="1:16" s="145" customFormat="1" ht="18" customHeight="1">
      <c r="A68" s="151"/>
      <c r="B68" s="156" t="s">
        <v>128</v>
      </c>
      <c r="C68" s="152">
        <f t="shared" si="7"/>
        <v>0</v>
      </c>
      <c r="D68" s="80">
        <v>0</v>
      </c>
      <c r="E68" s="80">
        <v>0</v>
      </c>
      <c r="F68" s="80">
        <v>0</v>
      </c>
      <c r="G68" s="80">
        <v>0</v>
      </c>
      <c r="H68" s="80">
        <v>0</v>
      </c>
      <c r="I68" s="80">
        <v>0</v>
      </c>
      <c r="J68" s="80">
        <v>0</v>
      </c>
      <c r="K68" s="80">
        <v>0</v>
      </c>
      <c r="L68" s="80">
        <v>0</v>
      </c>
      <c r="M68" s="80">
        <v>0</v>
      </c>
      <c r="N68" s="80">
        <v>0</v>
      </c>
      <c r="O68" s="81">
        <v>0</v>
      </c>
      <c r="P68" s="147"/>
    </row>
    <row r="69" spans="1:16" s="145" customFormat="1" ht="18" customHeight="1">
      <c r="A69" s="151"/>
      <c r="B69" s="156" t="s">
        <v>129</v>
      </c>
      <c r="C69" s="152">
        <f t="shared" si="7"/>
        <v>0</v>
      </c>
      <c r="D69" s="80">
        <v>0</v>
      </c>
      <c r="E69" s="80">
        <v>0</v>
      </c>
      <c r="F69" s="80">
        <v>0</v>
      </c>
      <c r="G69" s="80">
        <v>0</v>
      </c>
      <c r="H69" s="80">
        <v>0</v>
      </c>
      <c r="I69" s="80">
        <v>0</v>
      </c>
      <c r="J69" s="80">
        <v>0</v>
      </c>
      <c r="K69" s="80">
        <v>0</v>
      </c>
      <c r="L69" s="80">
        <v>0</v>
      </c>
      <c r="M69" s="80">
        <v>0</v>
      </c>
      <c r="N69" s="80">
        <v>0</v>
      </c>
      <c r="O69" s="81">
        <v>0</v>
      </c>
      <c r="P69" s="147"/>
    </row>
    <row r="70" spans="1:16" s="145" customFormat="1" ht="18" customHeight="1">
      <c r="A70" s="151"/>
      <c r="B70" s="156" t="s">
        <v>130</v>
      </c>
      <c r="C70" s="152">
        <f t="shared" si="7"/>
        <v>0</v>
      </c>
      <c r="D70" s="80">
        <v>0</v>
      </c>
      <c r="E70" s="80">
        <v>0</v>
      </c>
      <c r="F70" s="80">
        <v>0</v>
      </c>
      <c r="G70" s="80">
        <v>0</v>
      </c>
      <c r="H70" s="80">
        <v>0</v>
      </c>
      <c r="I70" s="80">
        <v>0</v>
      </c>
      <c r="J70" s="80">
        <v>0</v>
      </c>
      <c r="K70" s="80">
        <v>0</v>
      </c>
      <c r="L70" s="80">
        <v>0</v>
      </c>
      <c r="M70" s="80">
        <v>0</v>
      </c>
      <c r="N70" s="80">
        <v>0</v>
      </c>
      <c r="O70" s="81">
        <v>0</v>
      </c>
      <c r="P70" s="147"/>
    </row>
    <row r="71" spans="1:16" s="145" customFormat="1" ht="18" customHeight="1">
      <c r="A71" s="151"/>
      <c r="B71" s="156" t="s">
        <v>131</v>
      </c>
      <c r="C71" s="152">
        <f t="shared" si="7"/>
        <v>206</v>
      </c>
      <c r="D71" s="80">
        <v>67</v>
      </c>
      <c r="E71" s="80">
        <v>70</v>
      </c>
      <c r="F71" s="80">
        <v>0</v>
      </c>
      <c r="G71" s="80">
        <v>0</v>
      </c>
      <c r="H71" s="80">
        <v>44</v>
      </c>
      <c r="I71" s="80">
        <v>0</v>
      </c>
      <c r="J71" s="80">
        <v>0</v>
      </c>
      <c r="K71" s="80">
        <v>21</v>
      </c>
      <c r="L71" s="80">
        <v>3</v>
      </c>
      <c r="M71" s="80">
        <v>0</v>
      </c>
      <c r="N71" s="80">
        <v>1</v>
      </c>
      <c r="O71" s="81">
        <v>0</v>
      </c>
      <c r="P71" s="147"/>
    </row>
    <row r="72" spans="1:16" s="145" customFormat="1" ht="18" customHeight="1" thickBot="1">
      <c r="A72" s="151"/>
      <c r="B72" s="159" t="s">
        <v>132</v>
      </c>
      <c r="C72" s="160">
        <f t="shared" si="7"/>
        <v>1244</v>
      </c>
      <c r="D72" s="83">
        <v>303</v>
      </c>
      <c r="E72" s="83">
        <v>22</v>
      </c>
      <c r="F72" s="83">
        <v>30</v>
      </c>
      <c r="G72" s="83">
        <v>41</v>
      </c>
      <c r="H72" s="83">
        <v>52</v>
      </c>
      <c r="I72" s="83">
        <v>230</v>
      </c>
      <c r="J72" s="83">
        <v>335</v>
      </c>
      <c r="K72" s="83">
        <v>17</v>
      </c>
      <c r="L72" s="83">
        <v>15</v>
      </c>
      <c r="M72" s="83">
        <v>75</v>
      </c>
      <c r="N72" s="83">
        <v>21</v>
      </c>
      <c r="O72" s="84">
        <v>103</v>
      </c>
      <c r="P72" s="147"/>
    </row>
    <row r="73" spans="1:16" s="145" customFormat="1" ht="6.95" customHeight="1">
      <c r="A73" s="149"/>
      <c r="B73" s="185"/>
      <c r="C73" s="261"/>
      <c r="D73" s="181"/>
      <c r="E73" s="181"/>
      <c r="F73" s="181"/>
      <c r="G73" s="181"/>
      <c r="H73" s="181"/>
      <c r="I73" s="181"/>
      <c r="J73" s="181"/>
      <c r="K73" s="181"/>
      <c r="L73" s="181"/>
      <c r="M73" s="181"/>
      <c r="N73" s="181"/>
      <c r="O73" s="182"/>
    </row>
    <row r="74" spans="1:16" s="145" customFormat="1" ht="18" customHeight="1">
      <c r="A74" s="154"/>
      <c r="B74" s="155" t="s">
        <v>58</v>
      </c>
      <c r="C74" s="259">
        <f t="shared" si="7"/>
        <v>2125</v>
      </c>
      <c r="D74" s="82">
        <f>SUM(D75:D78)</f>
        <v>18</v>
      </c>
      <c r="E74" s="82">
        <f t="shared" ref="E74:O74" si="14">SUM(E75:E78)</f>
        <v>0</v>
      </c>
      <c r="F74" s="82">
        <f t="shared" si="14"/>
        <v>118</v>
      </c>
      <c r="G74" s="82">
        <f t="shared" si="14"/>
        <v>85</v>
      </c>
      <c r="H74" s="82">
        <f t="shared" si="14"/>
        <v>261</v>
      </c>
      <c r="I74" s="82">
        <f t="shared" si="14"/>
        <v>142</v>
      </c>
      <c r="J74" s="82">
        <f t="shared" si="14"/>
        <v>90</v>
      </c>
      <c r="K74" s="82">
        <f t="shared" si="14"/>
        <v>426</v>
      </c>
      <c r="L74" s="82">
        <f t="shared" si="14"/>
        <v>73</v>
      </c>
      <c r="M74" s="82">
        <f t="shared" si="14"/>
        <v>363</v>
      </c>
      <c r="N74" s="82">
        <f t="shared" si="14"/>
        <v>341</v>
      </c>
      <c r="O74" s="85">
        <f t="shared" si="14"/>
        <v>208</v>
      </c>
      <c r="P74" s="147"/>
    </row>
    <row r="75" spans="1:16" s="145" customFormat="1" ht="18" customHeight="1">
      <c r="A75" s="151"/>
      <c r="B75" s="156" t="s">
        <v>133</v>
      </c>
      <c r="C75" s="152">
        <f t="shared" si="7"/>
        <v>0</v>
      </c>
      <c r="D75" s="80">
        <v>0</v>
      </c>
      <c r="E75" s="80">
        <v>0</v>
      </c>
      <c r="F75" s="80">
        <v>0</v>
      </c>
      <c r="G75" s="80">
        <v>0</v>
      </c>
      <c r="H75" s="80">
        <v>0</v>
      </c>
      <c r="I75" s="80">
        <v>0</v>
      </c>
      <c r="J75" s="80">
        <v>0</v>
      </c>
      <c r="K75" s="80">
        <v>0</v>
      </c>
      <c r="L75" s="80">
        <v>0</v>
      </c>
      <c r="M75" s="80">
        <v>0</v>
      </c>
      <c r="N75" s="80">
        <v>0</v>
      </c>
      <c r="O75" s="81">
        <v>0</v>
      </c>
      <c r="P75" s="147"/>
    </row>
    <row r="76" spans="1:16" s="145" customFormat="1" ht="18" customHeight="1">
      <c r="A76" s="151"/>
      <c r="B76" s="156" t="s">
        <v>134</v>
      </c>
      <c r="C76" s="152">
        <f t="shared" si="7"/>
        <v>484</v>
      </c>
      <c r="D76" s="80">
        <v>0</v>
      </c>
      <c r="E76" s="80">
        <v>0</v>
      </c>
      <c r="F76" s="80">
        <v>105</v>
      </c>
      <c r="G76" s="80">
        <v>53</v>
      </c>
      <c r="H76" s="80">
        <v>0</v>
      </c>
      <c r="I76" s="80">
        <v>0</v>
      </c>
      <c r="J76" s="80">
        <v>0</v>
      </c>
      <c r="K76" s="80">
        <v>326</v>
      </c>
      <c r="L76" s="80">
        <v>0</v>
      </c>
      <c r="M76" s="80">
        <v>0</v>
      </c>
      <c r="N76" s="80">
        <v>0</v>
      </c>
      <c r="O76" s="81">
        <v>0</v>
      </c>
      <c r="P76" s="147"/>
    </row>
    <row r="77" spans="1:16" s="145" customFormat="1" ht="18" customHeight="1">
      <c r="A77" s="151"/>
      <c r="B77" s="156" t="s">
        <v>135</v>
      </c>
      <c r="C77" s="152">
        <f t="shared" si="7"/>
        <v>1641</v>
      </c>
      <c r="D77" s="80">
        <v>18</v>
      </c>
      <c r="E77" s="80">
        <v>0</v>
      </c>
      <c r="F77" s="80">
        <v>13</v>
      </c>
      <c r="G77" s="80">
        <v>32</v>
      </c>
      <c r="H77" s="80">
        <v>261</v>
      </c>
      <c r="I77" s="80">
        <v>142</v>
      </c>
      <c r="J77" s="80">
        <v>90</v>
      </c>
      <c r="K77" s="80">
        <v>100</v>
      </c>
      <c r="L77" s="80">
        <v>73</v>
      </c>
      <c r="M77" s="80">
        <v>363</v>
      </c>
      <c r="N77" s="80">
        <v>341</v>
      </c>
      <c r="O77" s="81">
        <v>208</v>
      </c>
      <c r="P77" s="147"/>
    </row>
    <row r="78" spans="1:16" s="145" customFormat="1" ht="18" customHeight="1">
      <c r="A78" s="151"/>
      <c r="B78" s="156" t="s">
        <v>136</v>
      </c>
      <c r="C78" s="152">
        <f t="shared" si="7"/>
        <v>0</v>
      </c>
      <c r="D78" s="80">
        <v>0</v>
      </c>
      <c r="E78" s="80">
        <v>0</v>
      </c>
      <c r="F78" s="80">
        <v>0</v>
      </c>
      <c r="G78" s="80">
        <v>0</v>
      </c>
      <c r="H78" s="80">
        <v>0</v>
      </c>
      <c r="I78" s="80">
        <v>0</v>
      </c>
      <c r="J78" s="80">
        <v>0</v>
      </c>
      <c r="K78" s="80">
        <v>0</v>
      </c>
      <c r="L78" s="80">
        <v>0</v>
      </c>
      <c r="M78" s="80">
        <v>0</v>
      </c>
      <c r="N78" s="80">
        <v>0</v>
      </c>
      <c r="O78" s="81">
        <v>0</v>
      </c>
      <c r="P78" s="147"/>
    </row>
    <row r="79" spans="1:16" s="145" customFormat="1" ht="6.95" customHeight="1">
      <c r="A79" s="151"/>
      <c r="B79" s="157"/>
      <c r="C79" s="260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9"/>
      <c r="P79" s="147"/>
    </row>
    <row r="80" spans="1:16" s="145" customFormat="1" ht="18" customHeight="1">
      <c r="A80" s="151"/>
      <c r="B80" s="155" t="s">
        <v>59</v>
      </c>
      <c r="C80" s="259">
        <f t="shared" ref="C80:C85" si="15">D80+E80+F80+G80+H80+I80+J80+K80+L80+M80+N80+O80</f>
        <v>51658</v>
      </c>
      <c r="D80" s="82">
        <f>SUM(D81:D85)</f>
        <v>5767</v>
      </c>
      <c r="E80" s="82">
        <f t="shared" ref="E80:O80" si="16">SUM(E81:E85)</f>
        <v>2928</v>
      </c>
      <c r="F80" s="82">
        <f t="shared" si="16"/>
        <v>3632</v>
      </c>
      <c r="G80" s="82">
        <f t="shared" si="16"/>
        <v>5032</v>
      </c>
      <c r="H80" s="82">
        <f t="shared" si="16"/>
        <v>4436</v>
      </c>
      <c r="I80" s="82">
        <f t="shared" si="16"/>
        <v>3105</v>
      </c>
      <c r="J80" s="82">
        <f t="shared" si="16"/>
        <v>4235</v>
      </c>
      <c r="K80" s="82">
        <f t="shared" si="16"/>
        <v>9605</v>
      </c>
      <c r="L80" s="82">
        <f t="shared" si="16"/>
        <v>2266</v>
      </c>
      <c r="M80" s="82">
        <f t="shared" si="16"/>
        <v>4874</v>
      </c>
      <c r="N80" s="82">
        <f t="shared" si="16"/>
        <v>3451</v>
      </c>
      <c r="O80" s="85">
        <f t="shared" si="16"/>
        <v>2327</v>
      </c>
      <c r="P80" s="147"/>
    </row>
    <row r="81" spans="1:16" s="145" customFormat="1" ht="18" customHeight="1">
      <c r="A81" s="151"/>
      <c r="B81" s="156" t="s">
        <v>137</v>
      </c>
      <c r="C81" s="152">
        <f t="shared" si="15"/>
        <v>0</v>
      </c>
      <c r="D81" s="80">
        <v>0</v>
      </c>
      <c r="E81" s="80">
        <v>0</v>
      </c>
      <c r="F81" s="80">
        <v>0</v>
      </c>
      <c r="G81" s="80">
        <v>0</v>
      </c>
      <c r="H81" s="80">
        <v>0</v>
      </c>
      <c r="I81" s="80">
        <v>0</v>
      </c>
      <c r="J81" s="80">
        <v>0</v>
      </c>
      <c r="K81" s="80">
        <v>0</v>
      </c>
      <c r="L81" s="80">
        <v>0</v>
      </c>
      <c r="M81" s="80">
        <v>0</v>
      </c>
      <c r="N81" s="80">
        <v>0</v>
      </c>
      <c r="O81" s="81">
        <v>0</v>
      </c>
      <c r="P81" s="147"/>
    </row>
    <row r="82" spans="1:16" s="145" customFormat="1" ht="18" customHeight="1">
      <c r="A82" s="151"/>
      <c r="B82" s="156" t="s">
        <v>138</v>
      </c>
      <c r="C82" s="152">
        <f t="shared" si="15"/>
        <v>0</v>
      </c>
      <c r="D82" s="80">
        <v>0</v>
      </c>
      <c r="E82" s="80">
        <v>0</v>
      </c>
      <c r="F82" s="80">
        <v>0</v>
      </c>
      <c r="G82" s="80">
        <v>0</v>
      </c>
      <c r="H82" s="80">
        <v>0</v>
      </c>
      <c r="I82" s="80">
        <v>0</v>
      </c>
      <c r="J82" s="80">
        <v>0</v>
      </c>
      <c r="K82" s="80">
        <v>0</v>
      </c>
      <c r="L82" s="80">
        <v>0</v>
      </c>
      <c r="M82" s="80">
        <v>0</v>
      </c>
      <c r="N82" s="80">
        <v>0</v>
      </c>
      <c r="O82" s="81">
        <v>0</v>
      </c>
      <c r="P82" s="147"/>
    </row>
    <row r="83" spans="1:16" s="145" customFormat="1" ht="18" customHeight="1">
      <c r="A83" s="151"/>
      <c r="B83" s="156" t="s">
        <v>139</v>
      </c>
      <c r="C83" s="152">
        <f t="shared" si="15"/>
        <v>13960</v>
      </c>
      <c r="D83" s="80">
        <v>836</v>
      </c>
      <c r="E83" s="80">
        <v>329</v>
      </c>
      <c r="F83" s="80">
        <v>353</v>
      </c>
      <c r="G83" s="80">
        <v>964</v>
      </c>
      <c r="H83" s="80">
        <v>365</v>
      </c>
      <c r="I83" s="80">
        <v>444</v>
      </c>
      <c r="J83" s="80">
        <v>945</v>
      </c>
      <c r="K83" s="80">
        <v>6822</v>
      </c>
      <c r="L83" s="80">
        <v>376</v>
      </c>
      <c r="M83" s="80">
        <v>682</v>
      </c>
      <c r="N83" s="80">
        <v>1447</v>
      </c>
      <c r="O83" s="81">
        <v>397</v>
      </c>
      <c r="P83" s="147"/>
    </row>
    <row r="84" spans="1:16" s="145" customFormat="1" ht="27">
      <c r="A84" s="149"/>
      <c r="B84" s="158" t="s">
        <v>140</v>
      </c>
      <c r="C84" s="152">
        <f t="shared" si="15"/>
        <v>30292</v>
      </c>
      <c r="D84" s="80">
        <v>4776</v>
      </c>
      <c r="E84" s="80">
        <v>1888</v>
      </c>
      <c r="F84" s="80">
        <v>2800</v>
      </c>
      <c r="G84" s="80">
        <v>3239</v>
      </c>
      <c r="H84" s="80">
        <v>2912</v>
      </c>
      <c r="I84" s="80">
        <v>2661</v>
      </c>
      <c r="J84" s="80">
        <v>2781</v>
      </c>
      <c r="K84" s="80">
        <v>2292</v>
      </c>
      <c r="L84" s="80">
        <v>1395</v>
      </c>
      <c r="M84" s="80">
        <v>3059</v>
      </c>
      <c r="N84" s="80">
        <v>1236</v>
      </c>
      <c r="O84" s="81">
        <v>1253</v>
      </c>
    </row>
    <row r="85" spans="1:16" s="145" customFormat="1" ht="18" customHeight="1">
      <c r="A85" s="154"/>
      <c r="B85" s="156" t="s">
        <v>141</v>
      </c>
      <c r="C85" s="152">
        <f t="shared" si="15"/>
        <v>7406</v>
      </c>
      <c r="D85" s="80">
        <v>155</v>
      </c>
      <c r="E85" s="80">
        <v>711</v>
      </c>
      <c r="F85" s="80">
        <v>479</v>
      </c>
      <c r="G85" s="80">
        <v>829</v>
      </c>
      <c r="H85" s="80">
        <v>1159</v>
      </c>
      <c r="I85" s="80">
        <v>0</v>
      </c>
      <c r="J85" s="80">
        <v>509</v>
      </c>
      <c r="K85" s="80">
        <v>491</v>
      </c>
      <c r="L85" s="80">
        <v>495</v>
      </c>
      <c r="M85" s="80">
        <v>1133</v>
      </c>
      <c r="N85" s="80">
        <v>768</v>
      </c>
      <c r="O85" s="81">
        <v>677</v>
      </c>
      <c r="P85" s="147"/>
    </row>
    <row r="86" spans="1:16" s="145" customFormat="1" ht="6.95" customHeight="1">
      <c r="A86" s="151"/>
      <c r="B86" s="157"/>
      <c r="C86" s="260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9"/>
      <c r="P86" s="147"/>
    </row>
    <row r="87" spans="1:16" s="145" customFormat="1" ht="18" customHeight="1">
      <c r="A87" s="151"/>
      <c r="B87" s="155" t="s">
        <v>60</v>
      </c>
      <c r="C87" s="259">
        <f t="shared" ref="C87:C91" si="17">D87+E87+F87+G87+H87+I87+J87+K87+L87+M87+N87+O87</f>
        <v>38003</v>
      </c>
      <c r="D87" s="82">
        <f>SUM(D88:D91)</f>
        <v>4944</v>
      </c>
      <c r="E87" s="82">
        <f t="shared" ref="E87:O87" si="18">SUM(E88:E91)</f>
        <v>15</v>
      </c>
      <c r="F87" s="82">
        <f t="shared" si="18"/>
        <v>20</v>
      </c>
      <c r="G87" s="82">
        <f t="shared" si="18"/>
        <v>9389</v>
      </c>
      <c r="H87" s="82">
        <f t="shared" si="18"/>
        <v>141</v>
      </c>
      <c r="I87" s="82">
        <f t="shared" si="18"/>
        <v>1544</v>
      </c>
      <c r="J87" s="82">
        <f t="shared" si="18"/>
        <v>8073</v>
      </c>
      <c r="K87" s="82">
        <f t="shared" si="18"/>
        <v>382</v>
      </c>
      <c r="L87" s="82">
        <f t="shared" si="18"/>
        <v>141</v>
      </c>
      <c r="M87" s="82">
        <f t="shared" si="18"/>
        <v>7285</v>
      </c>
      <c r="N87" s="82">
        <f t="shared" si="18"/>
        <v>344</v>
      </c>
      <c r="O87" s="85">
        <f t="shared" si="18"/>
        <v>5725</v>
      </c>
      <c r="P87" s="147"/>
    </row>
    <row r="88" spans="1:16" s="145" customFormat="1" ht="18" customHeight="1">
      <c r="A88" s="151"/>
      <c r="B88" s="156" t="s">
        <v>142</v>
      </c>
      <c r="C88" s="152">
        <f t="shared" si="17"/>
        <v>824</v>
      </c>
      <c r="D88" s="80">
        <v>109</v>
      </c>
      <c r="E88" s="80">
        <v>15</v>
      </c>
      <c r="F88" s="80">
        <v>20</v>
      </c>
      <c r="G88" s="80">
        <v>0</v>
      </c>
      <c r="H88" s="80">
        <v>141</v>
      </c>
      <c r="I88" s="80">
        <v>81</v>
      </c>
      <c r="J88" s="80">
        <v>54</v>
      </c>
      <c r="K88" s="80">
        <v>225</v>
      </c>
      <c r="L88" s="80">
        <v>42</v>
      </c>
      <c r="M88" s="80">
        <v>52</v>
      </c>
      <c r="N88" s="80">
        <v>80</v>
      </c>
      <c r="O88" s="81">
        <v>5</v>
      </c>
      <c r="P88" s="147"/>
    </row>
    <row r="89" spans="1:16" s="145" customFormat="1" ht="18" customHeight="1">
      <c r="A89" s="151"/>
      <c r="B89" s="156" t="s">
        <v>143</v>
      </c>
      <c r="C89" s="152">
        <f t="shared" si="17"/>
        <v>32968</v>
      </c>
      <c r="D89" s="80">
        <v>3356</v>
      </c>
      <c r="E89" s="80">
        <v>0</v>
      </c>
      <c r="F89" s="80">
        <v>0</v>
      </c>
      <c r="G89" s="80">
        <v>9389</v>
      </c>
      <c r="H89" s="80">
        <v>0</v>
      </c>
      <c r="I89" s="80">
        <v>0</v>
      </c>
      <c r="J89" s="80">
        <v>7783</v>
      </c>
      <c r="K89" s="80">
        <v>0</v>
      </c>
      <c r="L89" s="80">
        <v>0</v>
      </c>
      <c r="M89" s="80">
        <v>7077</v>
      </c>
      <c r="N89" s="80">
        <v>0</v>
      </c>
      <c r="O89" s="81">
        <v>5363</v>
      </c>
      <c r="P89" s="147"/>
    </row>
    <row r="90" spans="1:16" s="145" customFormat="1" ht="18" customHeight="1">
      <c r="A90" s="151"/>
      <c r="B90" s="156" t="s">
        <v>144</v>
      </c>
      <c r="C90" s="152">
        <f t="shared" si="17"/>
        <v>0</v>
      </c>
      <c r="D90" s="80">
        <v>0</v>
      </c>
      <c r="E90" s="80">
        <v>0</v>
      </c>
      <c r="F90" s="80">
        <v>0</v>
      </c>
      <c r="G90" s="80">
        <v>0</v>
      </c>
      <c r="H90" s="80">
        <v>0</v>
      </c>
      <c r="I90" s="80">
        <v>0</v>
      </c>
      <c r="J90" s="80">
        <v>0</v>
      </c>
      <c r="K90" s="80">
        <v>0</v>
      </c>
      <c r="L90" s="80">
        <v>0</v>
      </c>
      <c r="M90" s="80">
        <v>0</v>
      </c>
      <c r="N90" s="80">
        <v>0</v>
      </c>
      <c r="O90" s="81">
        <v>0</v>
      </c>
      <c r="P90" s="147"/>
    </row>
    <row r="91" spans="1:16" s="145" customFormat="1" ht="18" customHeight="1">
      <c r="A91" s="151"/>
      <c r="B91" s="156" t="s">
        <v>145</v>
      </c>
      <c r="C91" s="152">
        <f t="shared" si="17"/>
        <v>4211</v>
      </c>
      <c r="D91" s="80">
        <v>1479</v>
      </c>
      <c r="E91" s="80">
        <v>0</v>
      </c>
      <c r="F91" s="80">
        <v>0</v>
      </c>
      <c r="G91" s="80">
        <v>0</v>
      </c>
      <c r="H91" s="80">
        <v>0</v>
      </c>
      <c r="I91" s="80">
        <v>1463</v>
      </c>
      <c r="J91" s="80">
        <v>236</v>
      </c>
      <c r="K91" s="80">
        <v>157</v>
      </c>
      <c r="L91" s="80">
        <v>99</v>
      </c>
      <c r="M91" s="80">
        <v>156</v>
      </c>
      <c r="N91" s="80">
        <v>264</v>
      </c>
      <c r="O91" s="81">
        <v>357</v>
      </c>
      <c r="P91" s="147"/>
    </row>
    <row r="92" spans="1:16" s="145" customFormat="1" ht="6.95" customHeight="1">
      <c r="A92" s="151"/>
      <c r="B92" s="157"/>
      <c r="C92" s="260"/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9"/>
      <c r="P92" s="147"/>
    </row>
    <row r="93" spans="1:16" s="145" customFormat="1" ht="18" customHeight="1">
      <c r="A93" s="151"/>
      <c r="B93" s="155" t="s">
        <v>61</v>
      </c>
      <c r="C93" s="259">
        <f t="shared" ref="C93:C98" si="19">D93+E93+F93+G93+H93+I93+J93+K93+L93+M93+N93+O93</f>
        <v>262819</v>
      </c>
      <c r="D93" s="82">
        <f>SUM(D94:D98)</f>
        <v>10385</v>
      </c>
      <c r="E93" s="82">
        <f t="shared" ref="E93:O93" si="20">SUM(E94:E98)</f>
        <v>11877</v>
      </c>
      <c r="F93" s="82">
        <f t="shared" si="20"/>
        <v>15358</v>
      </c>
      <c r="G93" s="82">
        <f t="shared" si="20"/>
        <v>39409</v>
      </c>
      <c r="H93" s="82">
        <f t="shared" si="20"/>
        <v>24705</v>
      </c>
      <c r="I93" s="82">
        <f t="shared" si="20"/>
        <v>10943</v>
      </c>
      <c r="J93" s="82">
        <f t="shared" si="20"/>
        <v>27075</v>
      </c>
      <c r="K93" s="82">
        <f t="shared" si="20"/>
        <v>8110</v>
      </c>
      <c r="L93" s="82">
        <f t="shared" si="20"/>
        <v>27401</v>
      </c>
      <c r="M93" s="82">
        <f t="shared" si="20"/>
        <v>19031</v>
      </c>
      <c r="N93" s="82">
        <f t="shared" si="20"/>
        <v>13285</v>
      </c>
      <c r="O93" s="85">
        <f t="shared" si="20"/>
        <v>55240</v>
      </c>
      <c r="P93" s="147"/>
    </row>
    <row r="94" spans="1:16" s="145" customFormat="1" ht="18" customHeight="1">
      <c r="A94" s="151"/>
      <c r="B94" s="156" t="s">
        <v>146</v>
      </c>
      <c r="C94" s="152">
        <f t="shared" si="19"/>
        <v>53642</v>
      </c>
      <c r="D94" s="80">
        <v>28</v>
      </c>
      <c r="E94" s="80">
        <v>61</v>
      </c>
      <c r="F94" s="80">
        <v>1878</v>
      </c>
      <c r="G94" s="80">
        <v>5078</v>
      </c>
      <c r="H94" s="80">
        <v>4887</v>
      </c>
      <c r="I94" s="80">
        <v>6498</v>
      </c>
      <c r="J94" s="80">
        <v>13247</v>
      </c>
      <c r="K94" s="80">
        <v>7978</v>
      </c>
      <c r="L94" s="80">
        <v>13975</v>
      </c>
      <c r="M94" s="80">
        <v>5</v>
      </c>
      <c r="N94" s="80">
        <v>4</v>
      </c>
      <c r="O94" s="81">
        <v>3</v>
      </c>
      <c r="P94" s="147"/>
    </row>
    <row r="95" spans="1:16" s="145" customFormat="1" ht="18" customHeight="1">
      <c r="A95" s="149"/>
      <c r="B95" s="156" t="s">
        <v>147</v>
      </c>
      <c r="C95" s="152">
        <f t="shared" si="19"/>
        <v>51266</v>
      </c>
      <c r="D95" s="80">
        <v>144</v>
      </c>
      <c r="E95" s="80">
        <v>0</v>
      </c>
      <c r="F95" s="80">
        <v>345</v>
      </c>
      <c r="G95" s="80">
        <v>180</v>
      </c>
      <c r="H95" s="80">
        <v>144</v>
      </c>
      <c r="I95" s="80">
        <v>195</v>
      </c>
      <c r="J95" s="80">
        <v>174</v>
      </c>
      <c r="K95" s="80">
        <v>0</v>
      </c>
      <c r="L95" s="80">
        <v>328</v>
      </c>
      <c r="M95" s="80">
        <v>149</v>
      </c>
      <c r="N95" s="80">
        <v>101</v>
      </c>
      <c r="O95" s="81">
        <v>49506</v>
      </c>
    </row>
    <row r="96" spans="1:16" s="145" customFormat="1" ht="18" customHeight="1">
      <c r="A96" s="154"/>
      <c r="B96" s="156" t="s">
        <v>148</v>
      </c>
      <c r="C96" s="152">
        <f t="shared" si="19"/>
        <v>157911</v>
      </c>
      <c r="D96" s="80">
        <v>10213</v>
      </c>
      <c r="E96" s="80">
        <v>11816</v>
      </c>
      <c r="F96" s="80">
        <v>13135</v>
      </c>
      <c r="G96" s="80">
        <v>34151</v>
      </c>
      <c r="H96" s="80">
        <v>19674</v>
      </c>
      <c r="I96" s="80">
        <v>4250</v>
      </c>
      <c r="J96" s="80">
        <v>13654</v>
      </c>
      <c r="K96" s="80">
        <v>132</v>
      </c>
      <c r="L96" s="80">
        <v>13098</v>
      </c>
      <c r="M96" s="80">
        <v>18877</v>
      </c>
      <c r="N96" s="80">
        <v>13180</v>
      </c>
      <c r="O96" s="81">
        <v>5731</v>
      </c>
      <c r="P96" s="147"/>
    </row>
    <row r="97" spans="1:16" s="145" customFormat="1" ht="18" customHeight="1">
      <c r="A97" s="151"/>
      <c r="B97" s="156" t="s">
        <v>149</v>
      </c>
      <c r="C97" s="152">
        <f t="shared" si="19"/>
        <v>0</v>
      </c>
      <c r="D97" s="80">
        <v>0</v>
      </c>
      <c r="E97" s="80">
        <v>0</v>
      </c>
      <c r="F97" s="80">
        <v>0</v>
      </c>
      <c r="G97" s="80">
        <v>0</v>
      </c>
      <c r="H97" s="80">
        <v>0</v>
      </c>
      <c r="I97" s="80">
        <v>0</v>
      </c>
      <c r="J97" s="80">
        <v>0</v>
      </c>
      <c r="K97" s="80">
        <v>0</v>
      </c>
      <c r="L97" s="80">
        <v>0</v>
      </c>
      <c r="M97" s="80">
        <v>0</v>
      </c>
      <c r="N97" s="80">
        <v>0</v>
      </c>
      <c r="O97" s="81">
        <v>0</v>
      </c>
      <c r="P97" s="147"/>
    </row>
    <row r="98" spans="1:16" s="145" customFormat="1" ht="18" customHeight="1">
      <c r="A98" s="151"/>
      <c r="B98" s="156" t="s">
        <v>150</v>
      </c>
      <c r="C98" s="152">
        <f t="shared" si="19"/>
        <v>0</v>
      </c>
      <c r="D98" s="80">
        <v>0</v>
      </c>
      <c r="E98" s="80">
        <v>0</v>
      </c>
      <c r="F98" s="80">
        <v>0</v>
      </c>
      <c r="G98" s="80">
        <v>0</v>
      </c>
      <c r="H98" s="80">
        <v>0</v>
      </c>
      <c r="I98" s="80">
        <v>0</v>
      </c>
      <c r="J98" s="80">
        <v>0</v>
      </c>
      <c r="K98" s="80">
        <v>0</v>
      </c>
      <c r="L98" s="80">
        <v>0</v>
      </c>
      <c r="M98" s="80">
        <v>0</v>
      </c>
      <c r="N98" s="80">
        <v>0</v>
      </c>
      <c r="O98" s="81">
        <v>0</v>
      </c>
      <c r="P98" s="147"/>
    </row>
    <row r="99" spans="1:16" s="145" customFormat="1" ht="6.95" customHeight="1">
      <c r="A99" s="151"/>
      <c r="B99" s="157"/>
      <c r="C99" s="260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9"/>
      <c r="P99" s="147"/>
    </row>
    <row r="100" spans="1:16" s="145" customFormat="1" ht="29.25" customHeight="1">
      <c r="A100" s="151"/>
      <c r="B100" s="136" t="s">
        <v>151</v>
      </c>
      <c r="C100" s="259">
        <f t="shared" ref="C100:C107" si="21">D100+E100+F100+G100+H100+I100+J100+K100+L100+M100+N100+O100</f>
        <v>25841</v>
      </c>
      <c r="D100" s="82">
        <f>SUM(D101:D107)</f>
        <v>1839</v>
      </c>
      <c r="E100" s="82">
        <f t="shared" ref="E100:O100" si="22">SUM(E101:E107)</f>
        <v>1575</v>
      </c>
      <c r="F100" s="82">
        <f t="shared" si="22"/>
        <v>1641</v>
      </c>
      <c r="G100" s="82">
        <f t="shared" si="22"/>
        <v>4750</v>
      </c>
      <c r="H100" s="82">
        <f t="shared" si="22"/>
        <v>1835</v>
      </c>
      <c r="I100" s="82">
        <f t="shared" si="22"/>
        <v>1471</v>
      </c>
      <c r="J100" s="82">
        <f t="shared" si="22"/>
        <v>3547</v>
      </c>
      <c r="K100" s="82">
        <f t="shared" si="22"/>
        <v>1582</v>
      </c>
      <c r="L100" s="82">
        <f t="shared" si="22"/>
        <v>1867</v>
      </c>
      <c r="M100" s="82">
        <f t="shared" si="22"/>
        <v>2780</v>
      </c>
      <c r="N100" s="82">
        <f t="shared" si="22"/>
        <v>1529</v>
      </c>
      <c r="O100" s="85">
        <f t="shared" si="22"/>
        <v>1425</v>
      </c>
      <c r="P100" s="147"/>
    </row>
    <row r="101" spans="1:16" s="145" customFormat="1" ht="18" customHeight="1">
      <c r="A101" s="151"/>
      <c r="B101" s="156" t="s">
        <v>152</v>
      </c>
      <c r="C101" s="152">
        <f t="shared" si="21"/>
        <v>346</v>
      </c>
      <c r="D101" s="80">
        <v>48</v>
      </c>
      <c r="E101" s="80">
        <v>26</v>
      </c>
      <c r="F101" s="80">
        <v>11</v>
      </c>
      <c r="G101" s="80">
        <v>32</v>
      </c>
      <c r="H101" s="80">
        <v>21</v>
      </c>
      <c r="I101" s="80">
        <v>14</v>
      </c>
      <c r="J101" s="80">
        <v>47</v>
      </c>
      <c r="K101" s="80">
        <v>8</v>
      </c>
      <c r="L101" s="80">
        <v>16</v>
      </c>
      <c r="M101" s="80">
        <v>60</v>
      </c>
      <c r="N101" s="80">
        <v>14</v>
      </c>
      <c r="O101" s="81">
        <v>49</v>
      </c>
      <c r="P101" s="147"/>
    </row>
    <row r="102" spans="1:16" s="145" customFormat="1" ht="18" customHeight="1">
      <c r="A102" s="151"/>
      <c r="B102" s="156" t="s">
        <v>153</v>
      </c>
      <c r="C102" s="152">
        <f t="shared" si="21"/>
        <v>7736</v>
      </c>
      <c r="D102" s="80">
        <v>360</v>
      </c>
      <c r="E102" s="80">
        <v>298</v>
      </c>
      <c r="F102" s="80">
        <v>92</v>
      </c>
      <c r="G102" s="80">
        <v>3187</v>
      </c>
      <c r="H102" s="80">
        <v>55</v>
      </c>
      <c r="I102" s="80">
        <v>297</v>
      </c>
      <c r="J102" s="80">
        <v>2097</v>
      </c>
      <c r="K102" s="80">
        <v>167</v>
      </c>
      <c r="L102" s="80">
        <v>357</v>
      </c>
      <c r="M102" s="80">
        <v>307</v>
      </c>
      <c r="N102" s="80">
        <v>132</v>
      </c>
      <c r="O102" s="81">
        <v>387</v>
      </c>
      <c r="P102" s="147"/>
    </row>
    <row r="103" spans="1:16" s="145" customFormat="1" ht="18" customHeight="1">
      <c r="A103" s="151"/>
      <c r="B103" s="156" t="s">
        <v>154</v>
      </c>
      <c r="C103" s="152">
        <f t="shared" si="21"/>
        <v>12</v>
      </c>
      <c r="D103" s="80">
        <v>0</v>
      </c>
      <c r="E103" s="80">
        <v>11</v>
      </c>
      <c r="F103" s="80">
        <v>0</v>
      </c>
      <c r="G103" s="80">
        <v>0</v>
      </c>
      <c r="H103" s="80">
        <v>0</v>
      </c>
      <c r="I103" s="80">
        <v>0</v>
      </c>
      <c r="J103" s="80">
        <v>0</v>
      </c>
      <c r="K103" s="80">
        <v>0</v>
      </c>
      <c r="L103" s="80">
        <v>0</v>
      </c>
      <c r="M103" s="80">
        <v>1</v>
      </c>
      <c r="N103" s="80">
        <v>0</v>
      </c>
      <c r="O103" s="81">
        <v>0</v>
      </c>
      <c r="P103" s="147"/>
    </row>
    <row r="104" spans="1:16" s="145" customFormat="1" ht="18" customHeight="1">
      <c r="A104" s="149"/>
      <c r="B104" s="156" t="s">
        <v>155</v>
      </c>
      <c r="C104" s="152">
        <f t="shared" si="21"/>
        <v>0</v>
      </c>
      <c r="D104" s="80">
        <v>0</v>
      </c>
      <c r="E104" s="80">
        <v>0</v>
      </c>
      <c r="F104" s="80">
        <v>0</v>
      </c>
      <c r="G104" s="80">
        <v>0</v>
      </c>
      <c r="H104" s="80">
        <v>0</v>
      </c>
      <c r="I104" s="80">
        <v>0</v>
      </c>
      <c r="J104" s="80">
        <v>0</v>
      </c>
      <c r="K104" s="80">
        <v>0</v>
      </c>
      <c r="L104" s="80">
        <v>0</v>
      </c>
      <c r="M104" s="80">
        <v>0</v>
      </c>
      <c r="N104" s="80">
        <v>0</v>
      </c>
      <c r="O104" s="81">
        <v>0</v>
      </c>
    </row>
    <row r="105" spans="1:16" s="145" customFormat="1" ht="18" customHeight="1">
      <c r="A105" s="154"/>
      <c r="B105" s="156" t="s">
        <v>156</v>
      </c>
      <c r="C105" s="152">
        <f t="shared" si="21"/>
        <v>2363</v>
      </c>
      <c r="D105" s="80">
        <v>116</v>
      </c>
      <c r="E105" s="80">
        <v>71</v>
      </c>
      <c r="F105" s="80">
        <v>145</v>
      </c>
      <c r="G105" s="80">
        <v>115</v>
      </c>
      <c r="H105" s="80">
        <v>100</v>
      </c>
      <c r="I105" s="80">
        <v>220</v>
      </c>
      <c r="J105" s="80">
        <v>205</v>
      </c>
      <c r="K105" s="80">
        <v>158</v>
      </c>
      <c r="L105" s="80">
        <v>288</v>
      </c>
      <c r="M105" s="80">
        <v>432</v>
      </c>
      <c r="N105" s="80">
        <v>330</v>
      </c>
      <c r="O105" s="81">
        <v>183</v>
      </c>
      <c r="P105" s="147"/>
    </row>
    <row r="106" spans="1:16" s="145" customFormat="1" ht="18" customHeight="1">
      <c r="A106" s="151"/>
      <c r="B106" s="156" t="s">
        <v>157</v>
      </c>
      <c r="C106" s="152">
        <f t="shared" si="21"/>
        <v>6853</v>
      </c>
      <c r="D106" s="80">
        <v>550</v>
      </c>
      <c r="E106" s="80">
        <v>449</v>
      </c>
      <c r="F106" s="80">
        <v>423</v>
      </c>
      <c r="G106" s="80">
        <v>544</v>
      </c>
      <c r="H106" s="80">
        <v>735</v>
      </c>
      <c r="I106" s="80">
        <v>444</v>
      </c>
      <c r="J106" s="80">
        <v>435</v>
      </c>
      <c r="K106" s="80">
        <v>530</v>
      </c>
      <c r="L106" s="80">
        <v>708</v>
      </c>
      <c r="M106" s="80">
        <v>1084</v>
      </c>
      <c r="N106" s="80">
        <v>497</v>
      </c>
      <c r="O106" s="81">
        <v>454</v>
      </c>
      <c r="P106" s="147"/>
    </row>
    <row r="107" spans="1:16" s="145" customFormat="1" ht="18" customHeight="1" thickBot="1">
      <c r="A107" s="151"/>
      <c r="B107" s="159" t="s">
        <v>158</v>
      </c>
      <c r="C107" s="160">
        <f t="shared" si="21"/>
        <v>8531</v>
      </c>
      <c r="D107" s="83">
        <v>765</v>
      </c>
      <c r="E107" s="83">
        <v>720</v>
      </c>
      <c r="F107" s="83">
        <v>970</v>
      </c>
      <c r="G107" s="83">
        <v>872</v>
      </c>
      <c r="H107" s="83">
        <v>924</v>
      </c>
      <c r="I107" s="83">
        <v>496</v>
      </c>
      <c r="J107" s="83">
        <v>763</v>
      </c>
      <c r="K107" s="83">
        <v>719</v>
      </c>
      <c r="L107" s="83">
        <v>498</v>
      </c>
      <c r="M107" s="83">
        <v>896</v>
      </c>
      <c r="N107" s="83">
        <v>556</v>
      </c>
      <c r="O107" s="84">
        <v>352</v>
      </c>
      <c r="P107" s="147"/>
    </row>
    <row r="108" spans="1:16" s="145" customFormat="1" ht="6.95" customHeight="1">
      <c r="A108" s="151"/>
      <c r="B108" s="185"/>
      <c r="C108" s="261"/>
      <c r="D108" s="181"/>
      <c r="E108" s="181"/>
      <c r="F108" s="181"/>
      <c r="G108" s="181"/>
      <c r="H108" s="181"/>
      <c r="I108" s="181"/>
      <c r="J108" s="181"/>
      <c r="K108" s="181"/>
      <c r="L108" s="181"/>
      <c r="M108" s="181"/>
      <c r="N108" s="181"/>
      <c r="O108" s="182"/>
      <c r="P108" s="147"/>
    </row>
    <row r="109" spans="1:16" s="145" customFormat="1" ht="18" customHeight="1">
      <c r="A109" s="151"/>
      <c r="B109" s="155" t="s">
        <v>159</v>
      </c>
      <c r="C109" s="259">
        <f t="shared" ref="C109:C115" si="23">D109+E109+F109+G109+H109+I109+J109+K109+L109+M109+N109+O109</f>
        <v>2104</v>
      </c>
      <c r="D109" s="82">
        <f>SUM(D110:D115)</f>
        <v>551</v>
      </c>
      <c r="E109" s="82">
        <f t="shared" ref="E109:O109" si="24">SUM(E110:E115)</f>
        <v>96</v>
      </c>
      <c r="F109" s="82">
        <f t="shared" si="24"/>
        <v>91</v>
      </c>
      <c r="G109" s="82">
        <f t="shared" si="24"/>
        <v>147</v>
      </c>
      <c r="H109" s="82">
        <f t="shared" si="24"/>
        <v>419</v>
      </c>
      <c r="I109" s="82">
        <f t="shared" si="24"/>
        <v>107</v>
      </c>
      <c r="J109" s="82">
        <f t="shared" si="24"/>
        <v>101</v>
      </c>
      <c r="K109" s="82">
        <f t="shared" si="24"/>
        <v>90</v>
      </c>
      <c r="L109" s="82">
        <f t="shared" si="24"/>
        <v>90</v>
      </c>
      <c r="M109" s="82">
        <f t="shared" si="24"/>
        <v>253</v>
      </c>
      <c r="N109" s="82">
        <f t="shared" si="24"/>
        <v>83</v>
      </c>
      <c r="O109" s="85">
        <f t="shared" si="24"/>
        <v>76</v>
      </c>
      <c r="P109" s="147"/>
    </row>
    <row r="110" spans="1:16" s="145" customFormat="1" ht="18" customHeight="1">
      <c r="A110" s="151"/>
      <c r="B110" s="156" t="s">
        <v>160</v>
      </c>
      <c r="C110" s="152">
        <f t="shared" si="23"/>
        <v>552</v>
      </c>
      <c r="D110" s="80">
        <v>57</v>
      </c>
      <c r="E110" s="80">
        <v>27</v>
      </c>
      <c r="F110" s="80">
        <v>16</v>
      </c>
      <c r="G110" s="80">
        <v>52</v>
      </c>
      <c r="H110" s="80">
        <v>95</v>
      </c>
      <c r="I110" s="80">
        <v>27</v>
      </c>
      <c r="J110" s="80">
        <v>48</v>
      </c>
      <c r="K110" s="80">
        <v>36</v>
      </c>
      <c r="L110" s="80">
        <v>42</v>
      </c>
      <c r="M110" s="80">
        <v>66</v>
      </c>
      <c r="N110" s="80">
        <v>44</v>
      </c>
      <c r="O110" s="81">
        <v>42</v>
      </c>
      <c r="P110" s="147"/>
    </row>
    <row r="111" spans="1:16" s="145" customFormat="1" ht="18" customHeight="1">
      <c r="A111" s="151"/>
      <c r="B111" s="156" t="s">
        <v>161</v>
      </c>
      <c r="C111" s="152">
        <f t="shared" si="23"/>
        <v>0</v>
      </c>
      <c r="D111" s="80">
        <v>0</v>
      </c>
      <c r="E111" s="80">
        <v>0</v>
      </c>
      <c r="F111" s="80">
        <v>0</v>
      </c>
      <c r="G111" s="80">
        <v>0</v>
      </c>
      <c r="H111" s="80">
        <v>0</v>
      </c>
      <c r="I111" s="80">
        <v>0</v>
      </c>
      <c r="J111" s="80">
        <v>0</v>
      </c>
      <c r="K111" s="80">
        <v>0</v>
      </c>
      <c r="L111" s="80">
        <v>0</v>
      </c>
      <c r="M111" s="80">
        <v>0</v>
      </c>
      <c r="N111" s="80">
        <v>0</v>
      </c>
      <c r="O111" s="81">
        <v>0</v>
      </c>
      <c r="P111" s="147"/>
    </row>
    <row r="112" spans="1:16" s="145" customFormat="1" ht="18" customHeight="1">
      <c r="A112" s="149"/>
      <c r="B112" s="156" t="s">
        <v>162</v>
      </c>
      <c r="C112" s="152">
        <f t="shared" si="23"/>
        <v>0</v>
      </c>
      <c r="D112" s="80">
        <v>0</v>
      </c>
      <c r="E112" s="80">
        <v>0</v>
      </c>
      <c r="F112" s="80">
        <v>0</v>
      </c>
      <c r="G112" s="80">
        <v>0</v>
      </c>
      <c r="H112" s="80">
        <v>0</v>
      </c>
      <c r="I112" s="80">
        <v>0</v>
      </c>
      <c r="J112" s="80">
        <v>0</v>
      </c>
      <c r="K112" s="80">
        <v>0</v>
      </c>
      <c r="L112" s="80">
        <v>0</v>
      </c>
      <c r="M112" s="80">
        <v>0</v>
      </c>
      <c r="N112" s="80">
        <v>0</v>
      </c>
      <c r="O112" s="81">
        <v>0</v>
      </c>
    </row>
    <row r="113" spans="1:16" s="145" customFormat="1" ht="18" customHeight="1">
      <c r="A113" s="154"/>
      <c r="B113" s="156" t="s">
        <v>163</v>
      </c>
      <c r="C113" s="152">
        <f t="shared" si="23"/>
        <v>266</v>
      </c>
      <c r="D113" s="80">
        <v>28</v>
      </c>
      <c r="E113" s="80">
        <v>20</v>
      </c>
      <c r="F113" s="80">
        <v>20</v>
      </c>
      <c r="G113" s="80">
        <v>19</v>
      </c>
      <c r="H113" s="80">
        <v>48</v>
      </c>
      <c r="I113" s="80">
        <v>3</v>
      </c>
      <c r="J113" s="80">
        <v>3</v>
      </c>
      <c r="K113" s="80">
        <v>0</v>
      </c>
      <c r="L113" s="80">
        <v>0</v>
      </c>
      <c r="M113" s="80">
        <v>125</v>
      </c>
      <c r="N113" s="80">
        <v>0</v>
      </c>
      <c r="O113" s="81">
        <v>0</v>
      </c>
      <c r="P113" s="147"/>
    </row>
    <row r="114" spans="1:16" s="145" customFormat="1" ht="18" customHeight="1">
      <c r="A114" s="151"/>
      <c r="B114" s="156" t="s">
        <v>164</v>
      </c>
      <c r="C114" s="152">
        <f t="shared" si="23"/>
        <v>274</v>
      </c>
      <c r="D114" s="80">
        <v>3</v>
      </c>
      <c r="E114" s="80">
        <v>8</v>
      </c>
      <c r="F114" s="80">
        <v>6</v>
      </c>
      <c r="G114" s="80">
        <v>30</v>
      </c>
      <c r="H114" s="80">
        <v>52</v>
      </c>
      <c r="I114" s="80">
        <v>23</v>
      </c>
      <c r="J114" s="80">
        <v>21</v>
      </c>
      <c r="K114" s="80">
        <v>30</v>
      </c>
      <c r="L114" s="80">
        <v>33</v>
      </c>
      <c r="M114" s="80">
        <v>37</v>
      </c>
      <c r="N114" s="80">
        <v>17</v>
      </c>
      <c r="O114" s="81">
        <v>14</v>
      </c>
      <c r="P114" s="147"/>
    </row>
    <row r="115" spans="1:16" s="145" customFormat="1" ht="18" customHeight="1">
      <c r="A115" s="151"/>
      <c r="B115" s="156" t="s">
        <v>165</v>
      </c>
      <c r="C115" s="152">
        <f t="shared" si="23"/>
        <v>1012</v>
      </c>
      <c r="D115" s="80">
        <v>463</v>
      </c>
      <c r="E115" s="80">
        <v>41</v>
      </c>
      <c r="F115" s="80">
        <v>49</v>
      </c>
      <c r="G115" s="80">
        <v>46</v>
      </c>
      <c r="H115" s="80">
        <v>224</v>
      </c>
      <c r="I115" s="80">
        <v>54</v>
      </c>
      <c r="J115" s="80">
        <v>29</v>
      </c>
      <c r="K115" s="80">
        <v>24</v>
      </c>
      <c r="L115" s="80">
        <v>15</v>
      </c>
      <c r="M115" s="80">
        <v>25</v>
      </c>
      <c r="N115" s="80">
        <v>22</v>
      </c>
      <c r="O115" s="81">
        <v>20</v>
      </c>
      <c r="P115" s="147"/>
    </row>
    <row r="116" spans="1:16" s="145" customFormat="1" ht="6.95" customHeight="1">
      <c r="A116" s="151"/>
      <c r="B116" s="157"/>
      <c r="C116" s="260"/>
      <c r="D116" s="78"/>
      <c r="E116" s="78"/>
      <c r="F116" s="78"/>
      <c r="G116" s="78"/>
      <c r="H116" s="78"/>
      <c r="I116" s="78"/>
      <c r="J116" s="78"/>
      <c r="K116" s="78"/>
      <c r="L116" s="78"/>
      <c r="M116" s="78"/>
      <c r="N116" s="78"/>
      <c r="O116" s="79"/>
      <c r="P116" s="147"/>
    </row>
    <row r="117" spans="1:16" s="145" customFormat="1" ht="18" customHeight="1">
      <c r="A117" s="151"/>
      <c r="B117" s="155" t="s">
        <v>64</v>
      </c>
      <c r="C117" s="259">
        <f t="shared" ref="C117:C124" si="25">D117+E117+F117+G117+H117+I117+J117+K117+L117+M117+N117+O117</f>
        <v>47606</v>
      </c>
      <c r="D117" s="82">
        <f>SUM(D118:D124)</f>
        <v>2028</v>
      </c>
      <c r="E117" s="82">
        <f t="shared" ref="E117:O117" si="26">SUM(E118:E124)</f>
        <v>1925</v>
      </c>
      <c r="F117" s="82">
        <f t="shared" si="26"/>
        <v>2553</v>
      </c>
      <c r="G117" s="82">
        <f t="shared" si="26"/>
        <v>5290</v>
      </c>
      <c r="H117" s="82">
        <f t="shared" si="26"/>
        <v>6127</v>
      </c>
      <c r="I117" s="82">
        <f t="shared" si="26"/>
        <v>2319</v>
      </c>
      <c r="J117" s="82">
        <f t="shared" si="26"/>
        <v>6090</v>
      </c>
      <c r="K117" s="82">
        <f t="shared" si="26"/>
        <v>3936</v>
      </c>
      <c r="L117" s="82">
        <f t="shared" si="26"/>
        <v>1603</v>
      </c>
      <c r="M117" s="82">
        <f t="shared" si="26"/>
        <v>3127</v>
      </c>
      <c r="N117" s="82">
        <f t="shared" si="26"/>
        <v>5457</v>
      </c>
      <c r="O117" s="85">
        <f t="shared" si="26"/>
        <v>7151</v>
      </c>
      <c r="P117" s="147"/>
    </row>
    <row r="118" spans="1:16" s="145" customFormat="1" ht="18" customHeight="1">
      <c r="A118" s="151"/>
      <c r="B118" s="156" t="s">
        <v>166</v>
      </c>
      <c r="C118" s="152">
        <f t="shared" si="25"/>
        <v>11734</v>
      </c>
      <c r="D118" s="80">
        <v>532</v>
      </c>
      <c r="E118" s="80">
        <v>257</v>
      </c>
      <c r="F118" s="80">
        <v>1184</v>
      </c>
      <c r="G118" s="80">
        <v>198</v>
      </c>
      <c r="H118" s="80">
        <v>278</v>
      </c>
      <c r="I118" s="80">
        <v>86</v>
      </c>
      <c r="J118" s="80">
        <v>60</v>
      </c>
      <c r="K118" s="80">
        <v>152</v>
      </c>
      <c r="L118" s="80">
        <v>125</v>
      </c>
      <c r="M118" s="80">
        <v>182</v>
      </c>
      <c r="N118" s="80">
        <v>4313</v>
      </c>
      <c r="O118" s="81">
        <v>4367</v>
      </c>
      <c r="P118" s="147"/>
    </row>
    <row r="119" spans="1:16" s="145" customFormat="1" ht="18" customHeight="1">
      <c r="A119" s="151"/>
      <c r="B119" s="156" t="s">
        <v>167</v>
      </c>
      <c r="C119" s="152">
        <f t="shared" si="25"/>
        <v>0</v>
      </c>
      <c r="D119" s="80">
        <v>0</v>
      </c>
      <c r="E119" s="80">
        <v>0</v>
      </c>
      <c r="F119" s="80">
        <v>0</v>
      </c>
      <c r="G119" s="80">
        <v>0</v>
      </c>
      <c r="H119" s="80">
        <v>0</v>
      </c>
      <c r="I119" s="80">
        <v>0</v>
      </c>
      <c r="J119" s="80">
        <v>0</v>
      </c>
      <c r="K119" s="80">
        <v>0</v>
      </c>
      <c r="L119" s="80">
        <v>0</v>
      </c>
      <c r="M119" s="80">
        <v>0</v>
      </c>
      <c r="N119" s="80">
        <v>0</v>
      </c>
      <c r="O119" s="81">
        <v>0</v>
      </c>
      <c r="P119" s="147"/>
    </row>
    <row r="120" spans="1:16" s="145" customFormat="1" ht="18" customHeight="1">
      <c r="A120" s="151"/>
      <c r="B120" s="156" t="s">
        <v>168</v>
      </c>
      <c r="C120" s="152">
        <f t="shared" si="25"/>
        <v>23</v>
      </c>
      <c r="D120" s="80">
        <v>6</v>
      </c>
      <c r="E120" s="80">
        <v>0</v>
      </c>
      <c r="F120" s="80">
        <v>0</v>
      </c>
      <c r="G120" s="80">
        <v>5</v>
      </c>
      <c r="H120" s="80">
        <v>0</v>
      </c>
      <c r="I120" s="80">
        <v>0</v>
      </c>
      <c r="J120" s="80">
        <v>5</v>
      </c>
      <c r="K120" s="80">
        <v>0</v>
      </c>
      <c r="L120" s="80">
        <v>0</v>
      </c>
      <c r="M120" s="80">
        <v>7</v>
      </c>
      <c r="N120" s="80">
        <v>0</v>
      </c>
      <c r="O120" s="81">
        <v>0</v>
      </c>
      <c r="P120" s="147"/>
    </row>
    <row r="121" spans="1:16" s="145" customFormat="1" ht="18" customHeight="1">
      <c r="A121" s="149"/>
      <c r="B121" s="156" t="s">
        <v>169</v>
      </c>
      <c r="C121" s="152">
        <f t="shared" si="25"/>
        <v>29801</v>
      </c>
      <c r="D121" s="80">
        <v>1466</v>
      </c>
      <c r="E121" s="80">
        <v>1568</v>
      </c>
      <c r="F121" s="80">
        <v>1316</v>
      </c>
      <c r="G121" s="80">
        <v>4489</v>
      </c>
      <c r="H121" s="80">
        <v>5486</v>
      </c>
      <c r="I121" s="80">
        <v>2028</v>
      </c>
      <c r="J121" s="80">
        <v>3344</v>
      </c>
      <c r="K121" s="80">
        <v>3629</v>
      </c>
      <c r="L121" s="80">
        <v>1285</v>
      </c>
      <c r="M121" s="80">
        <v>2771</v>
      </c>
      <c r="N121" s="80">
        <v>1106</v>
      </c>
      <c r="O121" s="81">
        <v>1313</v>
      </c>
    </row>
    <row r="122" spans="1:16" s="145" customFormat="1" ht="18" customHeight="1">
      <c r="A122" s="154"/>
      <c r="B122" s="156" t="s">
        <v>170</v>
      </c>
      <c r="C122" s="152">
        <f t="shared" si="25"/>
        <v>3453</v>
      </c>
      <c r="D122" s="80">
        <v>2</v>
      </c>
      <c r="E122" s="80">
        <v>7</v>
      </c>
      <c r="F122" s="80">
        <v>0</v>
      </c>
      <c r="G122" s="80">
        <v>462</v>
      </c>
      <c r="H122" s="80">
        <v>268</v>
      </c>
      <c r="I122" s="80">
        <v>68</v>
      </c>
      <c r="J122" s="80">
        <v>2552</v>
      </c>
      <c r="K122" s="80">
        <v>0</v>
      </c>
      <c r="L122" s="80">
        <v>0</v>
      </c>
      <c r="M122" s="80">
        <v>3</v>
      </c>
      <c r="N122" s="80">
        <v>1</v>
      </c>
      <c r="O122" s="81">
        <v>90</v>
      </c>
      <c r="P122" s="147"/>
    </row>
    <row r="123" spans="1:16" s="145" customFormat="1" ht="18" customHeight="1">
      <c r="A123" s="151"/>
      <c r="B123" s="156" t="s">
        <v>171</v>
      </c>
      <c r="C123" s="152">
        <f t="shared" si="25"/>
        <v>958</v>
      </c>
      <c r="D123" s="80">
        <v>8</v>
      </c>
      <c r="E123" s="80">
        <v>90</v>
      </c>
      <c r="F123" s="80">
        <v>48</v>
      </c>
      <c r="G123" s="80">
        <v>127</v>
      </c>
      <c r="H123" s="80">
        <v>80</v>
      </c>
      <c r="I123" s="80">
        <v>135</v>
      </c>
      <c r="J123" s="80">
        <v>118</v>
      </c>
      <c r="K123" s="80">
        <v>121</v>
      </c>
      <c r="L123" s="80">
        <v>159</v>
      </c>
      <c r="M123" s="80">
        <v>14</v>
      </c>
      <c r="N123" s="80">
        <v>0</v>
      </c>
      <c r="O123" s="81">
        <v>58</v>
      </c>
      <c r="P123" s="147"/>
    </row>
    <row r="124" spans="1:16" s="145" customFormat="1" ht="18" customHeight="1">
      <c r="A124" s="151"/>
      <c r="B124" s="156" t="s">
        <v>172</v>
      </c>
      <c r="C124" s="152">
        <f t="shared" si="25"/>
        <v>1637</v>
      </c>
      <c r="D124" s="80">
        <v>14</v>
      </c>
      <c r="E124" s="80">
        <v>3</v>
      </c>
      <c r="F124" s="80">
        <v>5</v>
      </c>
      <c r="G124" s="80">
        <v>9</v>
      </c>
      <c r="H124" s="80">
        <v>15</v>
      </c>
      <c r="I124" s="80">
        <v>2</v>
      </c>
      <c r="J124" s="80">
        <v>11</v>
      </c>
      <c r="K124" s="80">
        <v>34</v>
      </c>
      <c r="L124" s="80">
        <v>34</v>
      </c>
      <c r="M124" s="80">
        <v>150</v>
      </c>
      <c r="N124" s="80">
        <v>37</v>
      </c>
      <c r="O124" s="81">
        <v>1323</v>
      </c>
      <c r="P124" s="147"/>
    </row>
    <row r="125" spans="1:16" s="145" customFormat="1" ht="6.95" customHeight="1">
      <c r="A125" s="151"/>
      <c r="B125" s="157"/>
      <c r="C125" s="260"/>
      <c r="D125" s="78"/>
      <c r="E125" s="78"/>
      <c r="F125" s="78"/>
      <c r="G125" s="78"/>
      <c r="H125" s="78"/>
      <c r="I125" s="78"/>
      <c r="J125" s="78"/>
      <c r="K125" s="78"/>
      <c r="L125" s="78"/>
      <c r="M125" s="78"/>
      <c r="N125" s="78"/>
      <c r="O125" s="79"/>
      <c r="P125" s="147"/>
    </row>
    <row r="126" spans="1:16" s="145" customFormat="1" ht="18" customHeight="1">
      <c r="A126" s="151"/>
      <c r="B126" s="155" t="s">
        <v>65</v>
      </c>
      <c r="C126" s="259">
        <f t="shared" ref="C126:C131" si="27">D126+E126+F126+G126+H126+I126+J126+K126+L126+M126+N126+O126</f>
        <v>25156</v>
      </c>
      <c r="D126" s="82">
        <f>SUM(D127:D131)</f>
        <v>1513</v>
      </c>
      <c r="E126" s="82">
        <f t="shared" ref="E126:O126" si="28">SUM(E127:E131)</f>
        <v>2327</v>
      </c>
      <c r="F126" s="82">
        <f t="shared" si="28"/>
        <v>3312</v>
      </c>
      <c r="G126" s="82">
        <f t="shared" si="28"/>
        <v>1752</v>
      </c>
      <c r="H126" s="82">
        <f t="shared" si="28"/>
        <v>2036</v>
      </c>
      <c r="I126" s="82">
        <f t="shared" si="28"/>
        <v>1727</v>
      </c>
      <c r="J126" s="82">
        <f t="shared" si="28"/>
        <v>1666</v>
      </c>
      <c r="K126" s="82">
        <f t="shared" si="28"/>
        <v>1942</v>
      </c>
      <c r="L126" s="82">
        <f t="shared" si="28"/>
        <v>2935</v>
      </c>
      <c r="M126" s="82">
        <f t="shared" si="28"/>
        <v>2108</v>
      </c>
      <c r="N126" s="82">
        <f t="shared" si="28"/>
        <v>1856</v>
      </c>
      <c r="O126" s="85">
        <f t="shared" si="28"/>
        <v>1982</v>
      </c>
      <c r="P126" s="147"/>
    </row>
    <row r="127" spans="1:16" s="145" customFormat="1" ht="18" customHeight="1">
      <c r="A127" s="151"/>
      <c r="B127" s="156" t="s">
        <v>173</v>
      </c>
      <c r="C127" s="152">
        <f t="shared" si="27"/>
        <v>6931</v>
      </c>
      <c r="D127" s="80">
        <v>252</v>
      </c>
      <c r="E127" s="80">
        <v>678</v>
      </c>
      <c r="F127" s="80">
        <v>1486</v>
      </c>
      <c r="G127" s="80">
        <v>283</v>
      </c>
      <c r="H127" s="80">
        <v>282</v>
      </c>
      <c r="I127" s="80">
        <v>234</v>
      </c>
      <c r="J127" s="80">
        <v>278</v>
      </c>
      <c r="K127" s="80">
        <v>352</v>
      </c>
      <c r="L127" s="80">
        <v>1406</v>
      </c>
      <c r="M127" s="80">
        <v>484</v>
      </c>
      <c r="N127" s="80">
        <v>510</v>
      </c>
      <c r="O127" s="81">
        <v>686</v>
      </c>
      <c r="P127" s="147"/>
    </row>
    <row r="128" spans="1:16" s="145" customFormat="1" ht="18" customHeight="1">
      <c r="A128" s="149"/>
      <c r="B128" s="156" t="s">
        <v>174</v>
      </c>
      <c r="C128" s="152">
        <f t="shared" si="27"/>
        <v>2747</v>
      </c>
      <c r="D128" s="80">
        <v>105</v>
      </c>
      <c r="E128" s="80">
        <v>509</v>
      </c>
      <c r="F128" s="80">
        <v>349</v>
      </c>
      <c r="G128" s="80">
        <v>278</v>
      </c>
      <c r="H128" s="80">
        <v>234</v>
      </c>
      <c r="I128" s="80">
        <v>234</v>
      </c>
      <c r="J128" s="80">
        <v>274</v>
      </c>
      <c r="K128" s="80">
        <v>324</v>
      </c>
      <c r="L128" s="80">
        <v>255</v>
      </c>
      <c r="M128" s="80">
        <v>83</v>
      </c>
      <c r="N128" s="80">
        <v>58</v>
      </c>
      <c r="O128" s="81">
        <v>44</v>
      </c>
    </row>
    <row r="129" spans="1:16" s="145" customFormat="1" ht="18" customHeight="1">
      <c r="A129" s="154"/>
      <c r="B129" s="156" t="s">
        <v>175</v>
      </c>
      <c r="C129" s="152">
        <f t="shared" si="27"/>
        <v>7163</v>
      </c>
      <c r="D129" s="80">
        <v>458</v>
      </c>
      <c r="E129" s="80">
        <v>304</v>
      </c>
      <c r="F129" s="80">
        <v>723</v>
      </c>
      <c r="G129" s="80">
        <v>539</v>
      </c>
      <c r="H129" s="80">
        <v>944</v>
      </c>
      <c r="I129" s="80">
        <v>542</v>
      </c>
      <c r="J129" s="80">
        <v>591</v>
      </c>
      <c r="K129" s="80">
        <v>828</v>
      </c>
      <c r="L129" s="80">
        <v>618</v>
      </c>
      <c r="M129" s="80">
        <v>440</v>
      </c>
      <c r="N129" s="80">
        <v>676</v>
      </c>
      <c r="O129" s="81">
        <v>500</v>
      </c>
      <c r="P129" s="147"/>
    </row>
    <row r="130" spans="1:16" s="145" customFormat="1" ht="18" customHeight="1">
      <c r="A130" s="151"/>
      <c r="B130" s="156" t="s">
        <v>176</v>
      </c>
      <c r="C130" s="152">
        <f t="shared" si="27"/>
        <v>3546</v>
      </c>
      <c r="D130" s="80">
        <v>315</v>
      </c>
      <c r="E130" s="80">
        <v>369</v>
      </c>
      <c r="F130" s="80">
        <v>311</v>
      </c>
      <c r="G130" s="80">
        <v>192</v>
      </c>
      <c r="H130" s="80">
        <v>278</v>
      </c>
      <c r="I130" s="80">
        <v>378</v>
      </c>
      <c r="J130" s="80">
        <v>193</v>
      </c>
      <c r="K130" s="80">
        <v>134</v>
      </c>
      <c r="L130" s="80">
        <v>196</v>
      </c>
      <c r="M130" s="80">
        <v>454</v>
      </c>
      <c r="N130" s="80">
        <v>307</v>
      </c>
      <c r="O130" s="81">
        <v>419</v>
      </c>
      <c r="P130" s="147"/>
    </row>
    <row r="131" spans="1:16" s="145" customFormat="1" ht="18" customHeight="1">
      <c r="A131" s="151"/>
      <c r="B131" s="156" t="s">
        <v>177</v>
      </c>
      <c r="C131" s="152">
        <f t="shared" si="27"/>
        <v>4769</v>
      </c>
      <c r="D131" s="80">
        <v>383</v>
      </c>
      <c r="E131" s="80">
        <v>467</v>
      </c>
      <c r="F131" s="80">
        <v>443</v>
      </c>
      <c r="G131" s="80">
        <v>460</v>
      </c>
      <c r="H131" s="80">
        <v>298</v>
      </c>
      <c r="I131" s="80">
        <v>339</v>
      </c>
      <c r="J131" s="80">
        <v>330</v>
      </c>
      <c r="K131" s="80">
        <v>304</v>
      </c>
      <c r="L131" s="80">
        <v>460</v>
      </c>
      <c r="M131" s="80">
        <v>647</v>
      </c>
      <c r="N131" s="80">
        <v>305</v>
      </c>
      <c r="O131" s="81">
        <v>333</v>
      </c>
      <c r="P131" s="147"/>
    </row>
    <row r="132" spans="1:16" s="145" customFormat="1" ht="6.95" customHeight="1">
      <c r="A132" s="151"/>
      <c r="B132" s="157"/>
      <c r="C132" s="260"/>
      <c r="D132" s="78"/>
      <c r="E132" s="78"/>
      <c r="F132" s="78"/>
      <c r="G132" s="78"/>
      <c r="H132" s="78"/>
      <c r="I132" s="78"/>
      <c r="J132" s="78"/>
      <c r="K132" s="78"/>
      <c r="L132" s="78"/>
      <c r="M132" s="78"/>
      <c r="N132" s="78"/>
      <c r="O132" s="79"/>
      <c r="P132" s="147"/>
    </row>
    <row r="133" spans="1:16" s="145" customFormat="1" ht="18" customHeight="1">
      <c r="A133" s="151"/>
      <c r="B133" s="155" t="s">
        <v>66</v>
      </c>
      <c r="C133" s="259">
        <f t="shared" ref="C133:C137" si="29">D133+E133+F133+G133+H133+I133+J133+K133+L133+M133+N133+O133</f>
        <v>23500</v>
      </c>
      <c r="D133" s="82">
        <f>SUM(D134:D137)</f>
        <v>2742</v>
      </c>
      <c r="E133" s="82">
        <f t="shared" ref="E133:O133" si="30">SUM(E134:E137)</f>
        <v>2037</v>
      </c>
      <c r="F133" s="82">
        <f t="shared" si="30"/>
        <v>1504</v>
      </c>
      <c r="G133" s="82">
        <f t="shared" si="30"/>
        <v>1767</v>
      </c>
      <c r="H133" s="82">
        <f t="shared" si="30"/>
        <v>1986</v>
      </c>
      <c r="I133" s="82">
        <f t="shared" si="30"/>
        <v>3293</v>
      </c>
      <c r="J133" s="82">
        <f t="shared" si="30"/>
        <v>2317</v>
      </c>
      <c r="K133" s="82">
        <f t="shared" si="30"/>
        <v>1464</v>
      </c>
      <c r="L133" s="82">
        <f t="shared" si="30"/>
        <v>1868</v>
      </c>
      <c r="M133" s="82">
        <f t="shared" si="30"/>
        <v>1999</v>
      </c>
      <c r="N133" s="82">
        <f t="shared" si="30"/>
        <v>1184</v>
      </c>
      <c r="O133" s="85">
        <f t="shared" si="30"/>
        <v>1339</v>
      </c>
      <c r="P133" s="147"/>
    </row>
    <row r="134" spans="1:16" s="145" customFormat="1" ht="18" customHeight="1">
      <c r="A134" s="149"/>
      <c r="B134" s="156" t="s">
        <v>178</v>
      </c>
      <c r="C134" s="152">
        <f t="shared" si="29"/>
        <v>2482</v>
      </c>
      <c r="D134" s="80">
        <v>141</v>
      </c>
      <c r="E134" s="80">
        <v>524</v>
      </c>
      <c r="F134" s="80">
        <v>171</v>
      </c>
      <c r="G134" s="80">
        <v>263</v>
      </c>
      <c r="H134" s="80">
        <v>147</v>
      </c>
      <c r="I134" s="80">
        <v>128</v>
      </c>
      <c r="J134" s="80">
        <v>97</v>
      </c>
      <c r="K134" s="80">
        <v>58</v>
      </c>
      <c r="L134" s="80">
        <v>140</v>
      </c>
      <c r="M134" s="80">
        <v>559</v>
      </c>
      <c r="N134" s="80">
        <v>183</v>
      </c>
      <c r="O134" s="81">
        <v>71</v>
      </c>
    </row>
    <row r="135" spans="1:16" s="145" customFormat="1" ht="18" customHeight="1">
      <c r="A135" s="154"/>
      <c r="B135" s="156" t="s">
        <v>179</v>
      </c>
      <c r="C135" s="152">
        <f t="shared" si="29"/>
        <v>5279</v>
      </c>
      <c r="D135" s="80">
        <v>258</v>
      </c>
      <c r="E135" s="80">
        <v>85</v>
      </c>
      <c r="F135" s="80">
        <v>76</v>
      </c>
      <c r="G135" s="80">
        <v>293</v>
      </c>
      <c r="H135" s="80">
        <v>117</v>
      </c>
      <c r="I135" s="80">
        <v>2309</v>
      </c>
      <c r="J135" s="80">
        <v>546</v>
      </c>
      <c r="K135" s="80">
        <v>402</v>
      </c>
      <c r="L135" s="80">
        <v>429</v>
      </c>
      <c r="M135" s="80">
        <v>401</v>
      </c>
      <c r="N135" s="80">
        <v>183</v>
      </c>
      <c r="O135" s="81">
        <v>180</v>
      </c>
      <c r="P135" s="147"/>
    </row>
    <row r="136" spans="1:16" s="145" customFormat="1" ht="18" customHeight="1">
      <c r="A136" s="151"/>
      <c r="B136" s="156" t="s">
        <v>180</v>
      </c>
      <c r="C136" s="152">
        <f t="shared" si="29"/>
        <v>4287</v>
      </c>
      <c r="D136" s="80">
        <v>326</v>
      </c>
      <c r="E136" s="80">
        <v>449</v>
      </c>
      <c r="F136" s="80">
        <v>382</v>
      </c>
      <c r="G136" s="80">
        <v>357</v>
      </c>
      <c r="H136" s="80">
        <v>336</v>
      </c>
      <c r="I136" s="80">
        <v>193</v>
      </c>
      <c r="J136" s="80">
        <v>452</v>
      </c>
      <c r="K136" s="80">
        <v>185</v>
      </c>
      <c r="L136" s="80">
        <v>568</v>
      </c>
      <c r="M136" s="80">
        <v>335</v>
      </c>
      <c r="N136" s="80">
        <v>334</v>
      </c>
      <c r="O136" s="81">
        <v>370</v>
      </c>
      <c r="P136" s="147"/>
    </row>
    <row r="137" spans="1:16" s="145" customFormat="1" ht="18" customHeight="1" thickBot="1">
      <c r="A137" s="151"/>
      <c r="B137" s="159" t="s">
        <v>181</v>
      </c>
      <c r="C137" s="160">
        <f t="shared" si="29"/>
        <v>11452</v>
      </c>
      <c r="D137" s="83">
        <v>2017</v>
      </c>
      <c r="E137" s="83">
        <v>979</v>
      </c>
      <c r="F137" s="83">
        <v>875</v>
      </c>
      <c r="G137" s="83">
        <v>854</v>
      </c>
      <c r="H137" s="83">
        <v>1386</v>
      </c>
      <c r="I137" s="83">
        <v>663</v>
      </c>
      <c r="J137" s="83">
        <v>1222</v>
      </c>
      <c r="K137" s="83">
        <v>819</v>
      </c>
      <c r="L137" s="83">
        <v>731</v>
      </c>
      <c r="M137" s="83">
        <v>704</v>
      </c>
      <c r="N137" s="83">
        <v>484</v>
      </c>
      <c r="O137" s="84">
        <v>718</v>
      </c>
      <c r="P137" s="147"/>
    </row>
    <row r="138" spans="1:16" s="145" customFormat="1" ht="6.95" customHeight="1">
      <c r="A138" s="151"/>
      <c r="B138" s="185"/>
      <c r="C138" s="261"/>
      <c r="D138" s="181"/>
      <c r="E138" s="181"/>
      <c r="F138" s="181"/>
      <c r="G138" s="181"/>
      <c r="H138" s="181"/>
      <c r="I138" s="181"/>
      <c r="J138" s="181"/>
      <c r="K138" s="181"/>
      <c r="L138" s="181"/>
      <c r="M138" s="181"/>
      <c r="N138" s="181"/>
      <c r="O138" s="182"/>
      <c r="P138" s="147"/>
    </row>
    <row r="139" spans="1:16" s="145" customFormat="1" ht="18" customHeight="1">
      <c r="A139" s="151"/>
      <c r="B139" s="155" t="s">
        <v>67</v>
      </c>
      <c r="C139" s="259">
        <f t="shared" ref="C139:C144" si="31">D139+E139+F139+G139+H139+I139+J139+K139+L139+M139+N139+O139</f>
        <v>47977</v>
      </c>
      <c r="D139" s="82">
        <f>SUM(D140:D144)</f>
        <v>2801</v>
      </c>
      <c r="E139" s="82">
        <f t="shared" ref="E139:O139" si="32">SUM(E140:E144)</f>
        <v>2759</v>
      </c>
      <c r="F139" s="82">
        <f t="shared" si="32"/>
        <v>3751</v>
      </c>
      <c r="G139" s="82">
        <f t="shared" si="32"/>
        <v>6724</v>
      </c>
      <c r="H139" s="82">
        <f t="shared" si="32"/>
        <v>4500</v>
      </c>
      <c r="I139" s="82">
        <f t="shared" si="32"/>
        <v>2928</v>
      </c>
      <c r="J139" s="82">
        <f t="shared" si="32"/>
        <v>3667</v>
      </c>
      <c r="K139" s="82">
        <f t="shared" si="32"/>
        <v>1602</v>
      </c>
      <c r="L139" s="82">
        <f t="shared" si="32"/>
        <v>3343</v>
      </c>
      <c r="M139" s="82">
        <f t="shared" si="32"/>
        <v>8203</v>
      </c>
      <c r="N139" s="82">
        <f t="shared" si="32"/>
        <v>3808</v>
      </c>
      <c r="O139" s="85">
        <f t="shared" si="32"/>
        <v>3891</v>
      </c>
      <c r="P139" s="147"/>
    </row>
    <row r="140" spans="1:16" s="145" customFormat="1" ht="18" customHeight="1">
      <c r="A140" s="151"/>
      <c r="B140" s="156" t="s">
        <v>182</v>
      </c>
      <c r="C140" s="152">
        <f t="shared" si="31"/>
        <v>8250</v>
      </c>
      <c r="D140" s="80">
        <v>1312</v>
      </c>
      <c r="E140" s="80">
        <v>445</v>
      </c>
      <c r="F140" s="80">
        <v>548</v>
      </c>
      <c r="G140" s="80">
        <v>904</v>
      </c>
      <c r="H140" s="80">
        <v>387</v>
      </c>
      <c r="I140" s="80">
        <v>532</v>
      </c>
      <c r="J140" s="80">
        <v>788</v>
      </c>
      <c r="K140" s="80">
        <v>96</v>
      </c>
      <c r="L140" s="80">
        <v>421</v>
      </c>
      <c r="M140" s="80">
        <v>662</v>
      </c>
      <c r="N140" s="80">
        <v>323</v>
      </c>
      <c r="O140" s="81">
        <v>1832</v>
      </c>
      <c r="P140" s="147"/>
    </row>
    <row r="141" spans="1:16" s="145" customFormat="1" ht="18" customHeight="1">
      <c r="A141" s="149"/>
      <c r="B141" s="156" t="s">
        <v>183</v>
      </c>
      <c r="C141" s="152">
        <f t="shared" si="31"/>
        <v>1931</v>
      </c>
      <c r="D141" s="80">
        <v>0</v>
      </c>
      <c r="E141" s="80">
        <v>231</v>
      </c>
      <c r="F141" s="80">
        <v>0</v>
      </c>
      <c r="G141" s="80">
        <v>77</v>
      </c>
      <c r="H141" s="80">
        <v>119</v>
      </c>
      <c r="I141" s="80">
        <v>134</v>
      </c>
      <c r="J141" s="80">
        <v>111</v>
      </c>
      <c r="K141" s="80">
        <v>97</v>
      </c>
      <c r="L141" s="80">
        <v>51</v>
      </c>
      <c r="M141" s="80">
        <v>807</v>
      </c>
      <c r="N141" s="80">
        <v>143</v>
      </c>
      <c r="O141" s="81">
        <v>161</v>
      </c>
    </row>
    <row r="142" spans="1:16" s="145" customFormat="1" ht="18" customHeight="1">
      <c r="A142" s="154"/>
      <c r="B142" s="156" t="s">
        <v>184</v>
      </c>
      <c r="C142" s="152">
        <f t="shared" si="31"/>
        <v>3927</v>
      </c>
      <c r="D142" s="80">
        <v>128</v>
      </c>
      <c r="E142" s="80">
        <v>128</v>
      </c>
      <c r="F142" s="80">
        <v>103</v>
      </c>
      <c r="G142" s="80">
        <v>2690</v>
      </c>
      <c r="H142" s="80">
        <v>129</v>
      </c>
      <c r="I142" s="80">
        <v>129</v>
      </c>
      <c r="J142" s="80">
        <v>129</v>
      </c>
      <c r="K142" s="80">
        <v>103</v>
      </c>
      <c r="L142" s="80">
        <v>149</v>
      </c>
      <c r="M142" s="80">
        <v>109</v>
      </c>
      <c r="N142" s="80">
        <v>67</v>
      </c>
      <c r="O142" s="81">
        <v>63</v>
      </c>
      <c r="P142" s="147"/>
    </row>
    <row r="143" spans="1:16" s="145" customFormat="1" ht="18" customHeight="1">
      <c r="A143" s="151"/>
      <c r="B143" s="156" t="s">
        <v>185</v>
      </c>
      <c r="C143" s="152">
        <f t="shared" si="31"/>
        <v>20579</v>
      </c>
      <c r="D143" s="80">
        <v>180</v>
      </c>
      <c r="E143" s="80">
        <v>756</v>
      </c>
      <c r="F143" s="80">
        <v>1551</v>
      </c>
      <c r="G143" s="80">
        <v>2560</v>
      </c>
      <c r="H143" s="80">
        <v>2768</v>
      </c>
      <c r="I143" s="80">
        <v>1095</v>
      </c>
      <c r="J143" s="80">
        <v>1829</v>
      </c>
      <c r="K143" s="80">
        <v>283</v>
      </c>
      <c r="L143" s="80">
        <v>1481</v>
      </c>
      <c r="M143" s="80">
        <v>4639</v>
      </c>
      <c r="N143" s="80">
        <v>1735</v>
      </c>
      <c r="O143" s="81">
        <v>1702</v>
      </c>
      <c r="P143" s="147"/>
    </row>
    <row r="144" spans="1:16" s="145" customFormat="1" ht="18" customHeight="1">
      <c r="A144" s="151"/>
      <c r="B144" s="156" t="s">
        <v>186</v>
      </c>
      <c r="C144" s="152">
        <f t="shared" si="31"/>
        <v>13290</v>
      </c>
      <c r="D144" s="80">
        <v>1181</v>
      </c>
      <c r="E144" s="80">
        <v>1199</v>
      </c>
      <c r="F144" s="80">
        <v>1549</v>
      </c>
      <c r="G144" s="80">
        <v>493</v>
      </c>
      <c r="H144" s="80">
        <v>1097</v>
      </c>
      <c r="I144" s="80">
        <v>1038</v>
      </c>
      <c r="J144" s="80">
        <v>810</v>
      </c>
      <c r="K144" s="80">
        <v>1023</v>
      </c>
      <c r="L144" s="80">
        <v>1241</v>
      </c>
      <c r="M144" s="80">
        <v>1986</v>
      </c>
      <c r="N144" s="80">
        <v>1540</v>
      </c>
      <c r="O144" s="81">
        <v>133</v>
      </c>
      <c r="P144" s="147"/>
    </row>
    <row r="145" spans="1:16" s="145" customFormat="1" ht="6.95" customHeight="1">
      <c r="A145" s="151"/>
      <c r="B145" s="157"/>
      <c r="C145" s="260"/>
      <c r="D145" s="78"/>
      <c r="E145" s="78"/>
      <c r="F145" s="78"/>
      <c r="G145" s="78"/>
      <c r="H145" s="78"/>
      <c r="I145" s="78"/>
      <c r="J145" s="78"/>
      <c r="K145" s="78"/>
      <c r="L145" s="78"/>
      <c r="M145" s="78"/>
      <c r="N145" s="78"/>
      <c r="O145" s="79"/>
      <c r="P145" s="147"/>
    </row>
    <row r="146" spans="1:16" s="145" customFormat="1" ht="18" customHeight="1">
      <c r="A146" s="151"/>
      <c r="B146" s="155" t="s">
        <v>68</v>
      </c>
      <c r="C146" s="259">
        <f t="shared" ref="C146:C152" si="33">D146+E146+F146+G146+H146+I146+J146+K146+L146+M146+N146+O146</f>
        <v>302880</v>
      </c>
      <c r="D146" s="82">
        <f>SUM(D147:D152)</f>
        <v>7978</v>
      </c>
      <c r="E146" s="82">
        <f t="shared" ref="E146:O146" si="34">SUM(E147:E152)</f>
        <v>15085</v>
      </c>
      <c r="F146" s="82">
        <f t="shared" si="34"/>
        <v>30390</v>
      </c>
      <c r="G146" s="82">
        <f t="shared" si="34"/>
        <v>47391</v>
      </c>
      <c r="H146" s="82">
        <f t="shared" si="34"/>
        <v>39638</v>
      </c>
      <c r="I146" s="82">
        <f t="shared" si="34"/>
        <v>43652</v>
      </c>
      <c r="J146" s="82">
        <f t="shared" si="34"/>
        <v>30229</v>
      </c>
      <c r="K146" s="82">
        <f t="shared" si="34"/>
        <v>51935</v>
      </c>
      <c r="L146" s="82">
        <f t="shared" si="34"/>
        <v>4568</v>
      </c>
      <c r="M146" s="82">
        <f t="shared" si="34"/>
        <v>23667</v>
      </c>
      <c r="N146" s="82">
        <f t="shared" si="34"/>
        <v>6134</v>
      </c>
      <c r="O146" s="85">
        <f t="shared" si="34"/>
        <v>2213</v>
      </c>
      <c r="P146" s="147"/>
    </row>
    <row r="147" spans="1:16" s="145" customFormat="1" ht="18" customHeight="1">
      <c r="A147" s="151"/>
      <c r="B147" s="156" t="s">
        <v>187</v>
      </c>
      <c r="C147" s="152">
        <f t="shared" si="33"/>
        <v>104</v>
      </c>
      <c r="D147" s="80">
        <v>11</v>
      </c>
      <c r="E147" s="80">
        <v>7</v>
      </c>
      <c r="F147" s="80">
        <v>8</v>
      </c>
      <c r="G147" s="80">
        <v>13</v>
      </c>
      <c r="H147" s="80">
        <v>11</v>
      </c>
      <c r="I147" s="80">
        <v>5</v>
      </c>
      <c r="J147" s="80">
        <v>10</v>
      </c>
      <c r="K147" s="80">
        <v>10</v>
      </c>
      <c r="L147" s="80">
        <v>7</v>
      </c>
      <c r="M147" s="80">
        <v>9</v>
      </c>
      <c r="N147" s="80">
        <v>8</v>
      </c>
      <c r="O147" s="81">
        <v>5</v>
      </c>
      <c r="P147" s="147"/>
    </row>
    <row r="148" spans="1:16" s="145" customFormat="1" ht="18" customHeight="1">
      <c r="A148" s="151"/>
      <c r="B148" s="156" t="s">
        <v>188</v>
      </c>
      <c r="C148" s="152">
        <f t="shared" si="33"/>
        <v>278488</v>
      </c>
      <c r="D148" s="80">
        <v>2492</v>
      </c>
      <c r="E148" s="80">
        <v>13445</v>
      </c>
      <c r="F148" s="80">
        <v>28443</v>
      </c>
      <c r="G148" s="80">
        <v>45461</v>
      </c>
      <c r="H148" s="80">
        <v>38060</v>
      </c>
      <c r="I148" s="80">
        <v>41822</v>
      </c>
      <c r="J148" s="80">
        <v>28321</v>
      </c>
      <c r="K148" s="80">
        <v>50441</v>
      </c>
      <c r="L148" s="80">
        <v>2953</v>
      </c>
      <c r="M148" s="80">
        <v>21560</v>
      </c>
      <c r="N148" s="80">
        <v>4748</v>
      </c>
      <c r="O148" s="81">
        <v>742</v>
      </c>
      <c r="P148" s="147"/>
    </row>
    <row r="149" spans="1:16" s="145" customFormat="1" ht="18" customHeight="1">
      <c r="A149" s="149"/>
      <c r="B149" s="156" t="s">
        <v>189</v>
      </c>
      <c r="C149" s="152">
        <f t="shared" si="33"/>
        <v>765</v>
      </c>
      <c r="D149" s="80">
        <v>185</v>
      </c>
      <c r="E149" s="80">
        <v>24</v>
      </c>
      <c r="F149" s="80">
        <v>1</v>
      </c>
      <c r="G149" s="80">
        <v>204</v>
      </c>
      <c r="H149" s="80">
        <v>12</v>
      </c>
      <c r="I149" s="80">
        <v>12</v>
      </c>
      <c r="J149" s="80">
        <v>62</v>
      </c>
      <c r="K149" s="80">
        <v>138</v>
      </c>
      <c r="L149" s="80">
        <v>25</v>
      </c>
      <c r="M149" s="80">
        <v>51</v>
      </c>
      <c r="N149" s="80">
        <v>26</v>
      </c>
      <c r="O149" s="81">
        <v>25</v>
      </c>
    </row>
    <row r="150" spans="1:16" s="145" customFormat="1" ht="18" customHeight="1">
      <c r="A150" s="154"/>
      <c r="B150" s="156" t="s">
        <v>190</v>
      </c>
      <c r="C150" s="152">
        <f t="shared" si="33"/>
        <v>10852</v>
      </c>
      <c r="D150" s="80">
        <v>3814</v>
      </c>
      <c r="E150" s="80">
        <v>467</v>
      </c>
      <c r="F150" s="80">
        <v>576</v>
      </c>
      <c r="G150" s="80">
        <v>638</v>
      </c>
      <c r="H150" s="80">
        <v>587</v>
      </c>
      <c r="I150" s="80">
        <v>533</v>
      </c>
      <c r="J150" s="80">
        <v>814</v>
      </c>
      <c r="K150" s="80">
        <v>633</v>
      </c>
      <c r="L150" s="80">
        <v>521</v>
      </c>
      <c r="M150" s="80">
        <v>863</v>
      </c>
      <c r="N150" s="80">
        <v>639</v>
      </c>
      <c r="O150" s="81">
        <v>767</v>
      </c>
      <c r="P150" s="147"/>
    </row>
    <row r="151" spans="1:16" s="145" customFormat="1" ht="18" customHeight="1">
      <c r="A151" s="151"/>
      <c r="B151" s="156" t="s">
        <v>191</v>
      </c>
      <c r="C151" s="152">
        <f t="shared" si="33"/>
        <v>10875</v>
      </c>
      <c r="D151" s="80">
        <v>989</v>
      </c>
      <c r="E151" s="80">
        <v>956</v>
      </c>
      <c r="F151" s="80">
        <v>1321</v>
      </c>
      <c r="G151" s="80">
        <v>1035</v>
      </c>
      <c r="H151" s="80">
        <v>847</v>
      </c>
      <c r="I151" s="80">
        <v>977</v>
      </c>
      <c r="J151" s="80">
        <v>918</v>
      </c>
      <c r="K151" s="80">
        <v>618</v>
      </c>
      <c r="L151" s="80">
        <v>728</v>
      </c>
      <c r="M151" s="80">
        <v>1113</v>
      </c>
      <c r="N151" s="80">
        <v>702</v>
      </c>
      <c r="O151" s="81">
        <v>671</v>
      </c>
      <c r="P151" s="147"/>
    </row>
    <row r="152" spans="1:16" s="145" customFormat="1" ht="18" customHeight="1">
      <c r="A152" s="151"/>
      <c r="B152" s="156" t="s">
        <v>192</v>
      </c>
      <c r="C152" s="152">
        <f t="shared" si="33"/>
        <v>1796</v>
      </c>
      <c r="D152" s="80">
        <v>487</v>
      </c>
      <c r="E152" s="80">
        <v>186</v>
      </c>
      <c r="F152" s="80">
        <v>41</v>
      </c>
      <c r="G152" s="80">
        <v>40</v>
      </c>
      <c r="H152" s="80">
        <v>121</v>
      </c>
      <c r="I152" s="80">
        <v>303</v>
      </c>
      <c r="J152" s="80">
        <v>104</v>
      </c>
      <c r="K152" s="80">
        <v>95</v>
      </c>
      <c r="L152" s="80">
        <v>334</v>
      </c>
      <c r="M152" s="80">
        <v>71</v>
      </c>
      <c r="N152" s="80">
        <v>11</v>
      </c>
      <c r="O152" s="81">
        <v>3</v>
      </c>
      <c r="P152" s="147"/>
    </row>
    <row r="153" spans="1:16" s="145" customFormat="1" ht="6.95" customHeight="1">
      <c r="A153" s="151"/>
      <c r="B153" s="157"/>
      <c r="C153" s="260"/>
      <c r="D153" s="78"/>
      <c r="E153" s="78"/>
      <c r="F153" s="78"/>
      <c r="G153" s="78"/>
      <c r="H153" s="78"/>
      <c r="I153" s="78"/>
      <c r="J153" s="78"/>
      <c r="K153" s="78"/>
      <c r="L153" s="78"/>
      <c r="M153" s="78"/>
      <c r="N153" s="78"/>
      <c r="O153" s="79"/>
      <c r="P153" s="147"/>
    </row>
    <row r="154" spans="1:16" s="145" customFormat="1" ht="18" customHeight="1">
      <c r="A154" s="151"/>
      <c r="B154" s="155" t="s">
        <v>69</v>
      </c>
      <c r="C154" s="259">
        <f t="shared" ref="C154:C161" si="35">D154+E154+F154+G154+H154+I154+J154+K154+L154+M154+N154+O154</f>
        <v>16445</v>
      </c>
      <c r="D154" s="82">
        <f>SUM(D155:D161)</f>
        <v>2152</v>
      </c>
      <c r="E154" s="82">
        <f t="shared" ref="E154:O154" si="36">SUM(E155:E161)</f>
        <v>2853</v>
      </c>
      <c r="F154" s="82">
        <f t="shared" si="36"/>
        <v>1219</v>
      </c>
      <c r="G154" s="82">
        <f t="shared" si="36"/>
        <v>2629</v>
      </c>
      <c r="H154" s="82">
        <f t="shared" si="36"/>
        <v>676</v>
      </c>
      <c r="I154" s="82">
        <f t="shared" si="36"/>
        <v>805</v>
      </c>
      <c r="J154" s="82">
        <f t="shared" si="36"/>
        <v>840</v>
      </c>
      <c r="K154" s="82">
        <f t="shared" si="36"/>
        <v>1171</v>
      </c>
      <c r="L154" s="82">
        <f t="shared" si="36"/>
        <v>784</v>
      </c>
      <c r="M154" s="82">
        <f t="shared" si="36"/>
        <v>801</v>
      </c>
      <c r="N154" s="82">
        <f t="shared" si="36"/>
        <v>1896</v>
      </c>
      <c r="O154" s="85">
        <f t="shared" si="36"/>
        <v>619</v>
      </c>
      <c r="P154" s="147"/>
    </row>
    <row r="155" spans="1:16" s="145" customFormat="1" ht="18" customHeight="1">
      <c r="A155" s="151"/>
      <c r="B155" s="156" t="s">
        <v>193</v>
      </c>
      <c r="C155" s="152">
        <f t="shared" si="35"/>
        <v>4041</v>
      </c>
      <c r="D155" s="80">
        <v>5</v>
      </c>
      <c r="E155" s="80">
        <v>262</v>
      </c>
      <c r="F155" s="80">
        <v>105</v>
      </c>
      <c r="G155" s="80">
        <v>131</v>
      </c>
      <c r="H155" s="80">
        <v>278</v>
      </c>
      <c r="I155" s="80">
        <v>195</v>
      </c>
      <c r="J155" s="80">
        <v>446</v>
      </c>
      <c r="K155" s="80">
        <v>540</v>
      </c>
      <c r="L155" s="80">
        <v>309</v>
      </c>
      <c r="M155" s="80">
        <v>180</v>
      </c>
      <c r="N155" s="80">
        <v>1234</v>
      </c>
      <c r="O155" s="81">
        <v>356</v>
      </c>
      <c r="P155" s="147"/>
    </row>
    <row r="156" spans="1:16" s="145" customFormat="1" ht="18" customHeight="1">
      <c r="A156" s="151"/>
      <c r="B156" s="156" t="s">
        <v>194</v>
      </c>
      <c r="C156" s="152">
        <f t="shared" si="35"/>
        <v>5048</v>
      </c>
      <c r="D156" s="80">
        <v>403</v>
      </c>
      <c r="E156" s="80">
        <v>194</v>
      </c>
      <c r="F156" s="80">
        <v>600</v>
      </c>
      <c r="G156" s="80">
        <v>1756</v>
      </c>
      <c r="H156" s="80">
        <v>113</v>
      </c>
      <c r="I156" s="80">
        <v>281</v>
      </c>
      <c r="J156" s="80">
        <v>219</v>
      </c>
      <c r="K156" s="80">
        <v>304</v>
      </c>
      <c r="L156" s="80">
        <v>280</v>
      </c>
      <c r="M156" s="80">
        <v>379</v>
      </c>
      <c r="N156" s="80">
        <v>348</v>
      </c>
      <c r="O156" s="81">
        <v>171</v>
      </c>
      <c r="P156" s="147"/>
    </row>
    <row r="157" spans="1:16" s="145" customFormat="1" ht="18" customHeight="1">
      <c r="A157" s="151"/>
      <c r="B157" s="156" t="s">
        <v>195</v>
      </c>
      <c r="C157" s="152">
        <f t="shared" si="35"/>
        <v>2956</v>
      </c>
      <c r="D157" s="80">
        <v>428</v>
      </c>
      <c r="E157" s="80">
        <v>893</v>
      </c>
      <c r="F157" s="80">
        <v>165</v>
      </c>
      <c r="G157" s="80">
        <v>217</v>
      </c>
      <c r="H157" s="80">
        <v>205</v>
      </c>
      <c r="I157" s="80">
        <v>190</v>
      </c>
      <c r="J157" s="80">
        <v>169</v>
      </c>
      <c r="K157" s="80">
        <v>206</v>
      </c>
      <c r="L157" s="80">
        <v>132</v>
      </c>
      <c r="M157" s="80">
        <v>213</v>
      </c>
      <c r="N157" s="80">
        <v>133</v>
      </c>
      <c r="O157" s="81">
        <v>5</v>
      </c>
      <c r="P157" s="147"/>
    </row>
    <row r="158" spans="1:16" s="145" customFormat="1" ht="18" customHeight="1">
      <c r="A158" s="149"/>
      <c r="B158" s="156" t="s">
        <v>196</v>
      </c>
      <c r="C158" s="152">
        <f t="shared" si="35"/>
        <v>1776</v>
      </c>
      <c r="D158" s="80">
        <v>4</v>
      </c>
      <c r="E158" s="80">
        <v>192</v>
      </c>
      <c r="F158" s="80">
        <v>349</v>
      </c>
      <c r="G158" s="80">
        <v>525</v>
      </c>
      <c r="H158" s="80">
        <v>80</v>
      </c>
      <c r="I158" s="80">
        <v>139</v>
      </c>
      <c r="J158" s="80">
        <v>6</v>
      </c>
      <c r="K158" s="80">
        <v>121</v>
      </c>
      <c r="L158" s="80">
        <v>63</v>
      </c>
      <c r="M158" s="80">
        <v>29</v>
      </c>
      <c r="N158" s="80">
        <v>181</v>
      </c>
      <c r="O158" s="81">
        <v>87</v>
      </c>
    </row>
    <row r="159" spans="1:16" s="145" customFormat="1" ht="18" customHeight="1">
      <c r="A159" s="154"/>
      <c r="B159" s="156" t="s">
        <v>197</v>
      </c>
      <c r="C159" s="152">
        <f t="shared" si="35"/>
        <v>0</v>
      </c>
      <c r="D159" s="80">
        <v>0</v>
      </c>
      <c r="E159" s="80">
        <v>0</v>
      </c>
      <c r="F159" s="80">
        <v>0</v>
      </c>
      <c r="G159" s="80">
        <v>0</v>
      </c>
      <c r="H159" s="80">
        <v>0</v>
      </c>
      <c r="I159" s="80">
        <v>0</v>
      </c>
      <c r="J159" s="80">
        <v>0</v>
      </c>
      <c r="K159" s="80">
        <v>0</v>
      </c>
      <c r="L159" s="80">
        <v>0</v>
      </c>
      <c r="M159" s="80">
        <v>0</v>
      </c>
      <c r="N159" s="80">
        <v>0</v>
      </c>
      <c r="O159" s="81">
        <v>0</v>
      </c>
      <c r="P159" s="147"/>
    </row>
    <row r="160" spans="1:16" s="145" customFormat="1" ht="18" customHeight="1">
      <c r="A160" s="151"/>
      <c r="B160" s="156" t="s">
        <v>198</v>
      </c>
      <c r="C160" s="152">
        <f t="shared" si="35"/>
        <v>2624</v>
      </c>
      <c r="D160" s="80">
        <v>1312</v>
      </c>
      <c r="E160" s="80">
        <v>1312</v>
      </c>
      <c r="F160" s="80">
        <v>0</v>
      </c>
      <c r="G160" s="80">
        <v>0</v>
      </c>
      <c r="H160" s="80">
        <v>0</v>
      </c>
      <c r="I160" s="80">
        <v>0</v>
      </c>
      <c r="J160" s="80">
        <v>0</v>
      </c>
      <c r="K160" s="80">
        <v>0</v>
      </c>
      <c r="L160" s="80">
        <v>0</v>
      </c>
      <c r="M160" s="80">
        <v>0</v>
      </c>
      <c r="N160" s="80">
        <v>0</v>
      </c>
      <c r="O160" s="81">
        <v>0</v>
      </c>
      <c r="P160" s="147"/>
    </row>
    <row r="161" spans="1:16" s="145" customFormat="1" ht="18" customHeight="1">
      <c r="A161" s="151"/>
      <c r="B161" s="156" t="s">
        <v>199</v>
      </c>
      <c r="C161" s="152">
        <f t="shared" si="35"/>
        <v>0</v>
      </c>
      <c r="D161" s="80">
        <v>0</v>
      </c>
      <c r="E161" s="80">
        <v>0</v>
      </c>
      <c r="F161" s="80">
        <v>0</v>
      </c>
      <c r="G161" s="80">
        <v>0</v>
      </c>
      <c r="H161" s="80">
        <v>0</v>
      </c>
      <c r="I161" s="80">
        <v>0</v>
      </c>
      <c r="J161" s="80">
        <v>0</v>
      </c>
      <c r="K161" s="80">
        <v>0</v>
      </c>
      <c r="L161" s="80">
        <v>0</v>
      </c>
      <c r="M161" s="80">
        <v>0</v>
      </c>
      <c r="N161" s="80">
        <v>0</v>
      </c>
      <c r="O161" s="81">
        <v>0</v>
      </c>
      <c r="P161" s="147"/>
    </row>
    <row r="162" spans="1:16" s="145" customFormat="1" ht="6.95" customHeight="1">
      <c r="A162" s="151"/>
      <c r="B162" s="157"/>
      <c r="C162" s="260"/>
      <c r="D162" s="78"/>
      <c r="E162" s="78"/>
      <c r="F162" s="78"/>
      <c r="G162" s="78"/>
      <c r="H162" s="78"/>
      <c r="I162" s="78"/>
      <c r="J162" s="78"/>
      <c r="K162" s="78"/>
      <c r="L162" s="78"/>
      <c r="M162" s="78"/>
      <c r="N162" s="78"/>
      <c r="O162" s="79"/>
      <c r="P162" s="147"/>
    </row>
    <row r="163" spans="1:16" s="145" customFormat="1" ht="18" customHeight="1">
      <c r="A163" s="151"/>
      <c r="B163" s="155" t="s">
        <v>70</v>
      </c>
      <c r="C163" s="259">
        <f t="shared" ref="C163:C169" si="37">D163+E163+F163+G163+H163+I163+J163+K163+L163+M163+N163+O163</f>
        <v>53438</v>
      </c>
      <c r="D163" s="82">
        <f>SUM(D164:D169)</f>
        <v>4517</v>
      </c>
      <c r="E163" s="82">
        <f t="shared" ref="E163:O163" si="38">SUM(E164:E169)</f>
        <v>5333</v>
      </c>
      <c r="F163" s="82">
        <f t="shared" si="38"/>
        <v>4404</v>
      </c>
      <c r="G163" s="82">
        <f t="shared" si="38"/>
        <v>5239</v>
      </c>
      <c r="H163" s="82">
        <f t="shared" si="38"/>
        <v>3790</v>
      </c>
      <c r="I163" s="82">
        <f t="shared" si="38"/>
        <v>4138</v>
      </c>
      <c r="J163" s="82">
        <f t="shared" si="38"/>
        <v>4993</v>
      </c>
      <c r="K163" s="82">
        <f t="shared" si="38"/>
        <v>4915</v>
      </c>
      <c r="L163" s="82">
        <f t="shared" si="38"/>
        <v>3574</v>
      </c>
      <c r="M163" s="82">
        <f t="shared" si="38"/>
        <v>5806</v>
      </c>
      <c r="N163" s="82">
        <f t="shared" si="38"/>
        <v>4174</v>
      </c>
      <c r="O163" s="85">
        <f t="shared" si="38"/>
        <v>2555</v>
      </c>
      <c r="P163" s="147"/>
    </row>
    <row r="164" spans="1:16" s="145" customFormat="1" ht="18" customHeight="1">
      <c r="A164" s="151"/>
      <c r="B164" s="156" t="s">
        <v>200</v>
      </c>
      <c r="C164" s="152">
        <f t="shared" si="37"/>
        <v>2863</v>
      </c>
      <c r="D164" s="80">
        <v>328</v>
      </c>
      <c r="E164" s="80">
        <v>406</v>
      </c>
      <c r="F164" s="80">
        <v>523</v>
      </c>
      <c r="G164" s="80">
        <v>330</v>
      </c>
      <c r="H164" s="80">
        <v>20</v>
      </c>
      <c r="I164" s="80">
        <v>10</v>
      </c>
      <c r="J164" s="80">
        <v>169</v>
      </c>
      <c r="K164" s="80">
        <v>22</v>
      </c>
      <c r="L164" s="80">
        <v>88</v>
      </c>
      <c r="M164" s="80">
        <v>855</v>
      </c>
      <c r="N164" s="80">
        <v>90</v>
      </c>
      <c r="O164" s="81">
        <v>22</v>
      </c>
      <c r="P164" s="147"/>
    </row>
    <row r="165" spans="1:16" s="145" customFormat="1" ht="18" customHeight="1">
      <c r="A165" s="151"/>
      <c r="B165" s="156" t="s">
        <v>201</v>
      </c>
      <c r="C165" s="152">
        <f t="shared" si="37"/>
        <v>5243</v>
      </c>
      <c r="D165" s="80">
        <v>482</v>
      </c>
      <c r="E165" s="80">
        <v>1017</v>
      </c>
      <c r="F165" s="80">
        <v>81</v>
      </c>
      <c r="G165" s="80">
        <v>836</v>
      </c>
      <c r="H165" s="80">
        <v>401</v>
      </c>
      <c r="I165" s="80">
        <v>227</v>
      </c>
      <c r="J165" s="80">
        <v>556</v>
      </c>
      <c r="K165" s="80">
        <v>263</v>
      </c>
      <c r="L165" s="80">
        <v>122</v>
      </c>
      <c r="M165" s="80">
        <v>579</v>
      </c>
      <c r="N165" s="80">
        <v>420</v>
      </c>
      <c r="O165" s="81">
        <v>259</v>
      </c>
      <c r="P165" s="147"/>
    </row>
    <row r="166" spans="1:16" s="145" customFormat="1" ht="18" customHeight="1">
      <c r="A166" s="149"/>
      <c r="B166" s="156" t="s">
        <v>202</v>
      </c>
      <c r="C166" s="152">
        <f t="shared" si="37"/>
        <v>36197</v>
      </c>
      <c r="D166" s="80">
        <v>2597</v>
      </c>
      <c r="E166" s="80">
        <v>3392</v>
      </c>
      <c r="F166" s="80">
        <v>2580</v>
      </c>
      <c r="G166" s="80">
        <v>3592</v>
      </c>
      <c r="H166" s="80">
        <v>2513</v>
      </c>
      <c r="I166" s="80">
        <v>3244</v>
      </c>
      <c r="J166" s="80">
        <v>3113</v>
      </c>
      <c r="K166" s="80">
        <v>3731</v>
      </c>
      <c r="L166" s="80">
        <v>2643</v>
      </c>
      <c r="M166" s="80">
        <v>3834</v>
      </c>
      <c r="N166" s="80">
        <v>3256</v>
      </c>
      <c r="O166" s="81">
        <v>1702</v>
      </c>
    </row>
    <row r="167" spans="1:16" s="145" customFormat="1" ht="18" customHeight="1">
      <c r="A167" s="154"/>
      <c r="B167" s="156" t="s">
        <v>203</v>
      </c>
      <c r="C167" s="152">
        <f t="shared" si="37"/>
        <v>2057</v>
      </c>
      <c r="D167" s="80">
        <v>150</v>
      </c>
      <c r="E167" s="80">
        <v>125</v>
      </c>
      <c r="F167" s="80">
        <v>140</v>
      </c>
      <c r="G167" s="80">
        <v>174</v>
      </c>
      <c r="H167" s="80">
        <v>265</v>
      </c>
      <c r="I167" s="80">
        <v>157</v>
      </c>
      <c r="J167" s="80">
        <v>144</v>
      </c>
      <c r="K167" s="80">
        <v>241</v>
      </c>
      <c r="L167" s="80">
        <v>160</v>
      </c>
      <c r="M167" s="80">
        <v>176</v>
      </c>
      <c r="N167" s="80">
        <v>140</v>
      </c>
      <c r="O167" s="81">
        <v>185</v>
      </c>
      <c r="P167" s="147"/>
    </row>
    <row r="168" spans="1:16" s="145" customFormat="1" ht="18" customHeight="1">
      <c r="A168" s="151"/>
      <c r="B168" s="156" t="s">
        <v>204</v>
      </c>
      <c r="C168" s="152">
        <f t="shared" si="37"/>
        <v>6678</v>
      </c>
      <c r="D168" s="80">
        <v>600</v>
      </c>
      <c r="E168" s="80">
        <v>388</v>
      </c>
      <c r="F168" s="80">
        <v>1077</v>
      </c>
      <c r="G168" s="80">
        <v>307</v>
      </c>
      <c r="H168" s="80">
        <v>591</v>
      </c>
      <c r="I168" s="80">
        <v>500</v>
      </c>
      <c r="J168" s="80">
        <v>1001</v>
      </c>
      <c r="K168" s="80">
        <v>658</v>
      </c>
      <c r="L168" s="80">
        <v>540</v>
      </c>
      <c r="M168" s="80">
        <v>361</v>
      </c>
      <c r="N168" s="80">
        <v>268</v>
      </c>
      <c r="O168" s="81">
        <v>387</v>
      </c>
      <c r="P168" s="147"/>
    </row>
    <row r="169" spans="1:16" s="145" customFormat="1" ht="18" customHeight="1" thickBot="1">
      <c r="A169" s="151"/>
      <c r="B169" s="159" t="s">
        <v>205</v>
      </c>
      <c r="C169" s="160">
        <f t="shared" si="37"/>
        <v>400</v>
      </c>
      <c r="D169" s="83">
        <v>360</v>
      </c>
      <c r="E169" s="83">
        <v>5</v>
      </c>
      <c r="F169" s="83">
        <v>3</v>
      </c>
      <c r="G169" s="83">
        <v>0</v>
      </c>
      <c r="H169" s="83">
        <v>0</v>
      </c>
      <c r="I169" s="83">
        <v>0</v>
      </c>
      <c r="J169" s="83">
        <v>10</v>
      </c>
      <c r="K169" s="83">
        <v>0</v>
      </c>
      <c r="L169" s="83">
        <v>21</v>
      </c>
      <c r="M169" s="83">
        <v>1</v>
      </c>
      <c r="N169" s="83">
        <v>0</v>
      </c>
      <c r="O169" s="84">
        <v>0</v>
      </c>
      <c r="P169" s="147"/>
    </row>
    <row r="170" spans="1:16" s="145" customFormat="1" ht="6.95" customHeight="1">
      <c r="A170" s="151"/>
      <c r="B170" s="185"/>
      <c r="C170" s="261"/>
      <c r="D170" s="181"/>
      <c r="E170" s="181"/>
      <c r="F170" s="181"/>
      <c r="G170" s="181"/>
      <c r="H170" s="181"/>
      <c r="I170" s="181"/>
      <c r="J170" s="181"/>
      <c r="K170" s="181"/>
      <c r="L170" s="181"/>
      <c r="M170" s="181"/>
      <c r="N170" s="181"/>
      <c r="O170" s="182"/>
      <c r="P170" s="147"/>
    </row>
    <row r="171" spans="1:16" s="145" customFormat="1" ht="18" customHeight="1">
      <c r="A171" s="151"/>
      <c r="B171" s="155" t="s">
        <v>71</v>
      </c>
      <c r="C171" s="259">
        <f t="shared" ref="C171:C175" si="39">D171+E171+F171+G171+H171+I171+J171+K171+L171+M171+N171+O171</f>
        <v>274779</v>
      </c>
      <c r="D171" s="82">
        <f>SUM(D172:D175)</f>
        <v>1199</v>
      </c>
      <c r="E171" s="82">
        <f t="shared" ref="E171:O171" si="40">SUM(E172:E175)</f>
        <v>1107</v>
      </c>
      <c r="F171" s="82">
        <f t="shared" si="40"/>
        <v>5434</v>
      </c>
      <c r="G171" s="82">
        <f t="shared" si="40"/>
        <v>30721</v>
      </c>
      <c r="H171" s="82">
        <f t="shared" si="40"/>
        <v>54675</v>
      </c>
      <c r="I171" s="82">
        <f t="shared" si="40"/>
        <v>41953</v>
      </c>
      <c r="J171" s="82">
        <f t="shared" si="40"/>
        <v>46167</v>
      </c>
      <c r="K171" s="82">
        <f t="shared" si="40"/>
        <v>33471</v>
      </c>
      <c r="L171" s="82">
        <f t="shared" si="40"/>
        <v>28957</v>
      </c>
      <c r="M171" s="82">
        <f t="shared" si="40"/>
        <v>24059</v>
      </c>
      <c r="N171" s="82">
        <f t="shared" si="40"/>
        <v>5923</v>
      </c>
      <c r="O171" s="85">
        <f t="shared" si="40"/>
        <v>1113</v>
      </c>
      <c r="P171" s="147"/>
    </row>
    <row r="172" spans="1:16" s="145" customFormat="1" ht="18" customHeight="1">
      <c r="A172" s="149"/>
      <c r="B172" s="156" t="s">
        <v>206</v>
      </c>
      <c r="C172" s="152">
        <f t="shared" si="39"/>
        <v>8974</v>
      </c>
      <c r="D172" s="80">
        <v>952</v>
      </c>
      <c r="E172" s="80">
        <v>573</v>
      </c>
      <c r="F172" s="80">
        <v>702</v>
      </c>
      <c r="G172" s="80">
        <v>462</v>
      </c>
      <c r="H172" s="80">
        <v>784</v>
      </c>
      <c r="I172" s="80">
        <v>803</v>
      </c>
      <c r="J172" s="80">
        <v>761</v>
      </c>
      <c r="K172" s="80">
        <v>771</v>
      </c>
      <c r="L172" s="80">
        <v>912</v>
      </c>
      <c r="M172" s="80">
        <v>728</v>
      </c>
      <c r="N172" s="80">
        <v>758</v>
      </c>
      <c r="O172" s="81">
        <v>768</v>
      </c>
    </row>
    <row r="173" spans="1:16" s="145" customFormat="1" ht="18" customHeight="1">
      <c r="A173" s="154"/>
      <c r="B173" s="156" t="s">
        <v>207</v>
      </c>
      <c r="C173" s="152">
        <f t="shared" si="39"/>
        <v>5044</v>
      </c>
      <c r="D173" s="80">
        <v>220</v>
      </c>
      <c r="E173" s="80">
        <v>529</v>
      </c>
      <c r="F173" s="80">
        <v>148</v>
      </c>
      <c r="G173" s="80">
        <v>544</v>
      </c>
      <c r="H173" s="80">
        <v>236</v>
      </c>
      <c r="I173" s="80">
        <v>570</v>
      </c>
      <c r="J173" s="80">
        <v>546</v>
      </c>
      <c r="K173" s="80">
        <v>291</v>
      </c>
      <c r="L173" s="80">
        <v>1071</v>
      </c>
      <c r="M173" s="80">
        <v>304</v>
      </c>
      <c r="N173" s="80">
        <v>391</v>
      </c>
      <c r="O173" s="81">
        <v>194</v>
      </c>
      <c r="P173" s="147"/>
    </row>
    <row r="174" spans="1:16" s="145" customFormat="1" ht="18" customHeight="1">
      <c r="A174" s="151"/>
      <c r="B174" s="156" t="s">
        <v>208</v>
      </c>
      <c r="C174" s="152">
        <f t="shared" si="39"/>
        <v>82186</v>
      </c>
      <c r="D174" s="80">
        <v>0</v>
      </c>
      <c r="E174" s="80">
        <v>0</v>
      </c>
      <c r="F174" s="80">
        <v>3</v>
      </c>
      <c r="G174" s="80">
        <v>17492</v>
      </c>
      <c r="H174" s="80">
        <v>15098</v>
      </c>
      <c r="I174" s="80">
        <v>9790</v>
      </c>
      <c r="J174" s="80">
        <v>12121</v>
      </c>
      <c r="K174" s="80">
        <v>20178</v>
      </c>
      <c r="L174" s="80">
        <v>7452</v>
      </c>
      <c r="M174" s="80">
        <v>10</v>
      </c>
      <c r="N174" s="80">
        <v>16</v>
      </c>
      <c r="O174" s="81">
        <v>26</v>
      </c>
      <c r="P174" s="147"/>
    </row>
    <row r="175" spans="1:16" s="145" customFormat="1" ht="18" customHeight="1">
      <c r="A175" s="151"/>
      <c r="B175" s="156" t="s">
        <v>209</v>
      </c>
      <c r="C175" s="152">
        <f t="shared" si="39"/>
        <v>178575</v>
      </c>
      <c r="D175" s="80">
        <v>27</v>
      </c>
      <c r="E175" s="80">
        <v>5</v>
      </c>
      <c r="F175" s="80">
        <v>4581</v>
      </c>
      <c r="G175" s="80">
        <v>12223</v>
      </c>
      <c r="H175" s="80">
        <v>38557</v>
      </c>
      <c r="I175" s="80">
        <v>30790</v>
      </c>
      <c r="J175" s="80">
        <v>32739</v>
      </c>
      <c r="K175" s="80">
        <v>12231</v>
      </c>
      <c r="L175" s="80">
        <v>19522</v>
      </c>
      <c r="M175" s="80">
        <v>23017</v>
      </c>
      <c r="N175" s="80">
        <v>4758</v>
      </c>
      <c r="O175" s="81">
        <v>125</v>
      </c>
      <c r="P175" s="147"/>
    </row>
    <row r="176" spans="1:16" s="145" customFormat="1" ht="6.95" customHeight="1">
      <c r="A176" s="151"/>
      <c r="B176" s="157"/>
      <c r="C176" s="260"/>
      <c r="D176" s="78"/>
      <c r="E176" s="78"/>
      <c r="F176" s="78"/>
      <c r="G176" s="78"/>
      <c r="H176" s="78"/>
      <c r="I176" s="78"/>
      <c r="J176" s="78"/>
      <c r="K176" s="78"/>
      <c r="L176" s="78"/>
      <c r="M176" s="78"/>
      <c r="N176" s="78"/>
      <c r="O176" s="79"/>
      <c r="P176" s="147"/>
    </row>
    <row r="177" spans="1:16" s="145" customFormat="1" ht="18" customHeight="1">
      <c r="A177" s="151"/>
      <c r="B177" s="155" t="s">
        <v>72</v>
      </c>
      <c r="C177" s="259">
        <f t="shared" ref="C177:C182" si="41">D177+E177+F177+G177+H177+I177+J177+K177+L177+M177+N177+O177</f>
        <v>7225</v>
      </c>
      <c r="D177" s="82">
        <f>SUM(D178:D182)</f>
        <v>1210</v>
      </c>
      <c r="E177" s="82">
        <f t="shared" ref="E177:O177" si="42">SUM(E178:E182)</f>
        <v>183</v>
      </c>
      <c r="F177" s="82">
        <f t="shared" si="42"/>
        <v>246</v>
      </c>
      <c r="G177" s="82">
        <f t="shared" si="42"/>
        <v>320</v>
      </c>
      <c r="H177" s="82">
        <f t="shared" si="42"/>
        <v>365</v>
      </c>
      <c r="I177" s="82">
        <f t="shared" si="42"/>
        <v>1263</v>
      </c>
      <c r="J177" s="82">
        <f t="shared" si="42"/>
        <v>759</v>
      </c>
      <c r="K177" s="82">
        <f t="shared" si="42"/>
        <v>592</v>
      </c>
      <c r="L177" s="82">
        <f t="shared" si="42"/>
        <v>672</v>
      </c>
      <c r="M177" s="82">
        <f t="shared" si="42"/>
        <v>540</v>
      </c>
      <c r="N177" s="82">
        <f t="shared" si="42"/>
        <v>580</v>
      </c>
      <c r="O177" s="85">
        <f t="shared" si="42"/>
        <v>495</v>
      </c>
      <c r="P177" s="147"/>
    </row>
    <row r="178" spans="1:16" s="145" customFormat="1" ht="18" customHeight="1">
      <c r="A178" s="151"/>
      <c r="B178" s="156" t="s">
        <v>210</v>
      </c>
      <c r="C178" s="152">
        <f t="shared" si="41"/>
        <v>157</v>
      </c>
      <c r="D178" s="80">
        <v>11</v>
      </c>
      <c r="E178" s="80">
        <v>5</v>
      </c>
      <c r="F178" s="80">
        <v>3</v>
      </c>
      <c r="G178" s="80">
        <v>10</v>
      </c>
      <c r="H178" s="80">
        <v>16</v>
      </c>
      <c r="I178" s="80">
        <v>1</v>
      </c>
      <c r="J178" s="80">
        <v>4</v>
      </c>
      <c r="K178" s="80">
        <v>4</v>
      </c>
      <c r="L178" s="80">
        <v>61</v>
      </c>
      <c r="M178" s="80">
        <v>24</v>
      </c>
      <c r="N178" s="80">
        <v>11</v>
      </c>
      <c r="O178" s="81">
        <v>7</v>
      </c>
      <c r="P178" s="147"/>
    </row>
    <row r="179" spans="1:16" s="145" customFormat="1" ht="18" customHeight="1">
      <c r="A179" s="149"/>
      <c r="B179" s="158" t="s">
        <v>211</v>
      </c>
      <c r="C179" s="152">
        <f t="shared" si="41"/>
        <v>490</v>
      </c>
      <c r="D179" s="80">
        <v>62</v>
      </c>
      <c r="E179" s="80">
        <v>36</v>
      </c>
      <c r="F179" s="80">
        <v>9</v>
      </c>
      <c r="G179" s="80">
        <v>50</v>
      </c>
      <c r="H179" s="80">
        <v>3</v>
      </c>
      <c r="I179" s="80">
        <v>3</v>
      </c>
      <c r="J179" s="80">
        <v>35</v>
      </c>
      <c r="K179" s="80">
        <v>1</v>
      </c>
      <c r="L179" s="80">
        <v>0</v>
      </c>
      <c r="M179" s="80">
        <v>42</v>
      </c>
      <c r="N179" s="80">
        <v>237</v>
      </c>
      <c r="O179" s="81">
        <v>12</v>
      </c>
    </row>
    <row r="180" spans="1:16" s="145" customFormat="1" ht="18" customHeight="1">
      <c r="A180" s="154"/>
      <c r="B180" s="156" t="s">
        <v>212</v>
      </c>
      <c r="C180" s="152">
        <f t="shared" si="41"/>
        <v>174</v>
      </c>
      <c r="D180" s="80">
        <v>0</v>
      </c>
      <c r="E180" s="80">
        <v>0</v>
      </c>
      <c r="F180" s="80">
        <v>0</v>
      </c>
      <c r="G180" s="80">
        <v>3</v>
      </c>
      <c r="H180" s="80">
        <v>0</v>
      </c>
      <c r="I180" s="80">
        <v>0</v>
      </c>
      <c r="J180" s="80">
        <v>5</v>
      </c>
      <c r="K180" s="80">
        <v>1</v>
      </c>
      <c r="L180" s="80">
        <v>106</v>
      </c>
      <c r="M180" s="80">
        <v>0</v>
      </c>
      <c r="N180" s="80">
        <v>0</v>
      </c>
      <c r="O180" s="81">
        <v>59</v>
      </c>
      <c r="P180" s="147"/>
    </row>
    <row r="181" spans="1:16" s="145" customFormat="1" ht="18" customHeight="1">
      <c r="A181" s="151"/>
      <c r="B181" s="156" t="s">
        <v>213</v>
      </c>
      <c r="C181" s="152">
        <f t="shared" si="41"/>
        <v>3936</v>
      </c>
      <c r="D181" s="80">
        <v>511</v>
      </c>
      <c r="E181" s="80">
        <v>73</v>
      </c>
      <c r="F181" s="80">
        <v>132</v>
      </c>
      <c r="G181" s="80">
        <v>123</v>
      </c>
      <c r="H181" s="80">
        <v>123</v>
      </c>
      <c r="I181" s="80">
        <v>1015</v>
      </c>
      <c r="J181" s="80">
        <v>506</v>
      </c>
      <c r="K181" s="80">
        <v>463</v>
      </c>
      <c r="L181" s="80">
        <v>156</v>
      </c>
      <c r="M181" s="80">
        <v>266</v>
      </c>
      <c r="N181" s="80">
        <v>231</v>
      </c>
      <c r="O181" s="81">
        <v>337</v>
      </c>
      <c r="P181" s="147"/>
    </row>
    <row r="182" spans="1:16" s="145" customFormat="1" ht="18" customHeight="1">
      <c r="A182" s="151"/>
      <c r="B182" s="156" t="s">
        <v>214</v>
      </c>
      <c r="C182" s="152">
        <f t="shared" si="41"/>
        <v>2468</v>
      </c>
      <c r="D182" s="80">
        <v>626</v>
      </c>
      <c r="E182" s="80">
        <v>69</v>
      </c>
      <c r="F182" s="80">
        <v>102</v>
      </c>
      <c r="G182" s="80">
        <v>134</v>
      </c>
      <c r="H182" s="80">
        <v>223</v>
      </c>
      <c r="I182" s="80">
        <v>244</v>
      </c>
      <c r="J182" s="80">
        <v>209</v>
      </c>
      <c r="K182" s="80">
        <v>123</v>
      </c>
      <c r="L182" s="80">
        <v>349</v>
      </c>
      <c r="M182" s="80">
        <v>208</v>
      </c>
      <c r="N182" s="80">
        <v>101</v>
      </c>
      <c r="O182" s="81">
        <v>80</v>
      </c>
      <c r="P182" s="147"/>
    </row>
    <row r="183" spans="1:16" s="145" customFormat="1" ht="6.95" customHeight="1">
      <c r="A183" s="151"/>
      <c r="B183" s="157"/>
      <c r="C183" s="260"/>
      <c r="D183" s="78"/>
      <c r="E183" s="78"/>
      <c r="F183" s="78"/>
      <c r="G183" s="78"/>
      <c r="H183" s="78"/>
      <c r="I183" s="78"/>
      <c r="J183" s="78"/>
      <c r="K183" s="78"/>
      <c r="L183" s="78"/>
      <c r="M183" s="78"/>
      <c r="N183" s="78"/>
      <c r="O183" s="79"/>
      <c r="P183" s="147"/>
    </row>
    <row r="184" spans="1:16" s="145" customFormat="1" ht="18" customHeight="1">
      <c r="A184" s="151"/>
      <c r="B184" s="155" t="s">
        <v>73</v>
      </c>
      <c r="C184" s="259">
        <f t="shared" ref="C184:C191" si="43">D184+E184+F184+G184+H184+I184+J184+K184+L184+M184+N184+O184</f>
        <v>163058</v>
      </c>
      <c r="D184" s="82">
        <f>SUM(D185:D189)</f>
        <v>3919</v>
      </c>
      <c r="E184" s="82">
        <f t="shared" ref="E184:O184" si="44">SUM(E185:E189)</f>
        <v>1935</v>
      </c>
      <c r="F184" s="82">
        <f t="shared" si="44"/>
        <v>10080</v>
      </c>
      <c r="G184" s="82">
        <f t="shared" si="44"/>
        <v>5368</v>
      </c>
      <c r="H184" s="82">
        <f t="shared" si="44"/>
        <v>12474</v>
      </c>
      <c r="I184" s="82">
        <f t="shared" si="44"/>
        <v>13592</v>
      </c>
      <c r="J184" s="82">
        <f t="shared" si="44"/>
        <v>16207</v>
      </c>
      <c r="K184" s="82">
        <f t="shared" si="44"/>
        <v>18587</v>
      </c>
      <c r="L184" s="82">
        <f t="shared" si="44"/>
        <v>36845</v>
      </c>
      <c r="M184" s="82">
        <f t="shared" si="44"/>
        <v>37967</v>
      </c>
      <c r="N184" s="82">
        <f t="shared" si="44"/>
        <v>3421</v>
      </c>
      <c r="O184" s="85">
        <f t="shared" si="44"/>
        <v>2663</v>
      </c>
      <c r="P184" s="147"/>
    </row>
    <row r="185" spans="1:16" s="145" customFormat="1" ht="18" customHeight="1">
      <c r="A185" s="151"/>
      <c r="B185" s="156" t="s">
        <v>215</v>
      </c>
      <c r="C185" s="152">
        <f t="shared" si="43"/>
        <v>13365</v>
      </c>
      <c r="D185" s="80">
        <v>582</v>
      </c>
      <c r="E185" s="80">
        <v>599</v>
      </c>
      <c r="F185" s="80">
        <v>491</v>
      </c>
      <c r="G185" s="80">
        <v>1444</v>
      </c>
      <c r="H185" s="80">
        <v>1093</v>
      </c>
      <c r="I185" s="80">
        <v>1093</v>
      </c>
      <c r="J185" s="80">
        <v>1240</v>
      </c>
      <c r="K185" s="80">
        <v>1072</v>
      </c>
      <c r="L185" s="80">
        <v>1621</v>
      </c>
      <c r="M185" s="80">
        <v>2693</v>
      </c>
      <c r="N185" s="80">
        <v>1052</v>
      </c>
      <c r="O185" s="81">
        <v>385</v>
      </c>
      <c r="P185" s="147"/>
    </row>
    <row r="186" spans="1:16" s="145" customFormat="1" ht="18" customHeight="1">
      <c r="A186" s="149"/>
      <c r="B186" s="156" t="s">
        <v>216</v>
      </c>
      <c r="C186" s="152">
        <f t="shared" si="43"/>
        <v>6259</v>
      </c>
      <c r="D186" s="80">
        <v>891</v>
      </c>
      <c r="E186" s="80">
        <v>546</v>
      </c>
      <c r="F186" s="80">
        <v>411</v>
      </c>
      <c r="G186" s="80">
        <v>323</v>
      </c>
      <c r="H186" s="80">
        <v>207</v>
      </c>
      <c r="I186" s="80">
        <v>173</v>
      </c>
      <c r="J186" s="80">
        <v>868</v>
      </c>
      <c r="K186" s="80">
        <v>247</v>
      </c>
      <c r="L186" s="80">
        <v>454</v>
      </c>
      <c r="M186" s="80">
        <v>768</v>
      </c>
      <c r="N186" s="80">
        <v>398</v>
      </c>
      <c r="O186" s="81">
        <v>973</v>
      </c>
    </row>
    <row r="187" spans="1:16" s="145" customFormat="1" ht="18" customHeight="1">
      <c r="A187" s="154"/>
      <c r="B187" s="156" t="s">
        <v>217</v>
      </c>
      <c r="C187" s="152">
        <f t="shared" si="43"/>
        <v>11962</v>
      </c>
      <c r="D187" s="80">
        <v>1059</v>
      </c>
      <c r="E187" s="80">
        <v>571</v>
      </c>
      <c r="F187" s="80">
        <v>1619</v>
      </c>
      <c r="G187" s="80">
        <v>725</v>
      </c>
      <c r="H187" s="80">
        <v>405</v>
      </c>
      <c r="I187" s="80">
        <v>834</v>
      </c>
      <c r="J187" s="80">
        <v>985</v>
      </c>
      <c r="K187" s="80">
        <v>453</v>
      </c>
      <c r="L187" s="80">
        <v>1272</v>
      </c>
      <c r="M187" s="80">
        <v>2100</v>
      </c>
      <c r="N187" s="80">
        <v>1001</v>
      </c>
      <c r="O187" s="81">
        <v>938</v>
      </c>
      <c r="P187" s="147"/>
    </row>
    <row r="188" spans="1:16" s="145" customFormat="1" ht="18" customHeight="1">
      <c r="B188" s="156" t="s">
        <v>218</v>
      </c>
      <c r="C188" s="152">
        <f t="shared" si="43"/>
        <v>126061</v>
      </c>
      <c r="D188" s="80">
        <v>44</v>
      </c>
      <c r="E188" s="80">
        <v>118</v>
      </c>
      <c r="F188" s="80">
        <v>6339</v>
      </c>
      <c r="G188" s="80">
        <v>2747</v>
      </c>
      <c r="H188" s="80">
        <v>10267</v>
      </c>
      <c r="I188" s="80">
        <v>11356</v>
      </c>
      <c r="J188" s="80">
        <v>13033</v>
      </c>
      <c r="K188" s="80">
        <v>16591</v>
      </c>
      <c r="L188" s="80">
        <v>33080</v>
      </c>
      <c r="M188" s="80">
        <v>32168</v>
      </c>
      <c r="N188" s="80">
        <v>289</v>
      </c>
      <c r="O188" s="81">
        <v>29</v>
      </c>
    </row>
    <row r="189" spans="1:16" s="145" customFormat="1" ht="18" customHeight="1" thickBot="1">
      <c r="B189" s="159" t="s">
        <v>219</v>
      </c>
      <c r="C189" s="160">
        <f t="shared" si="43"/>
        <v>5411</v>
      </c>
      <c r="D189" s="83">
        <v>1343</v>
      </c>
      <c r="E189" s="83">
        <v>101</v>
      </c>
      <c r="F189" s="83">
        <v>1220</v>
      </c>
      <c r="G189" s="83">
        <v>129</v>
      </c>
      <c r="H189" s="83">
        <v>502</v>
      </c>
      <c r="I189" s="83">
        <v>136</v>
      </c>
      <c r="J189" s="83">
        <v>81</v>
      </c>
      <c r="K189" s="83">
        <v>224</v>
      </c>
      <c r="L189" s="83">
        <v>418</v>
      </c>
      <c r="M189" s="83">
        <v>238</v>
      </c>
      <c r="N189" s="83">
        <v>681</v>
      </c>
      <c r="O189" s="84">
        <v>338</v>
      </c>
    </row>
    <row r="190" spans="1:16" s="145" customFormat="1" ht="6.95" customHeight="1" thickBot="1">
      <c r="B190" s="239"/>
      <c r="C190" s="176"/>
      <c r="D190" s="76"/>
      <c r="E190" s="76"/>
      <c r="F190" s="76"/>
      <c r="G190" s="76"/>
      <c r="H190" s="76"/>
      <c r="I190" s="76"/>
      <c r="J190" s="76"/>
      <c r="K190" s="76"/>
      <c r="L190" s="76"/>
      <c r="M190" s="76"/>
      <c r="N190" s="76"/>
      <c r="O190" s="77"/>
    </row>
    <row r="191" spans="1:16" s="144" customFormat="1" ht="18" customHeight="1" thickBot="1">
      <c r="A191" s="238"/>
      <c r="B191" s="262" t="s">
        <v>40</v>
      </c>
      <c r="C191" s="246">
        <f t="shared" si="43"/>
        <v>0</v>
      </c>
      <c r="D191" s="246">
        <v>0</v>
      </c>
      <c r="E191" s="246">
        <v>0</v>
      </c>
      <c r="F191" s="246">
        <v>0</v>
      </c>
      <c r="G191" s="246">
        <v>0</v>
      </c>
      <c r="H191" s="246">
        <v>0</v>
      </c>
      <c r="I191" s="246">
        <v>0</v>
      </c>
      <c r="J191" s="246">
        <v>0</v>
      </c>
      <c r="K191" s="246">
        <v>0</v>
      </c>
      <c r="L191" s="246">
        <v>0</v>
      </c>
      <c r="M191" s="246">
        <v>0</v>
      </c>
      <c r="N191" s="246">
        <v>0</v>
      </c>
      <c r="O191" s="247">
        <v>0</v>
      </c>
      <c r="P191" s="238"/>
    </row>
  </sheetData>
  <mergeCells count="2">
    <mergeCell ref="B2:O2"/>
    <mergeCell ref="B3:O3"/>
  </mergeCells>
  <conditionalFormatting sqref="B5:B8">
    <cfRule type="expression" dxfId="81" priority="58">
      <formula>B5&lt;0</formula>
    </cfRule>
  </conditionalFormatting>
  <conditionalFormatting sqref="C5:O6 C190:C191 C7:C10">
    <cfRule type="expression" dxfId="80" priority="28">
      <formula>C5&lt;0</formula>
    </cfRule>
  </conditionalFormatting>
  <conditionalFormatting sqref="C75:C79 C81:C86 C94:C189 C88:C92 C11 C20:C73">
    <cfRule type="expression" dxfId="79" priority="27">
      <formula>C11&lt;0</formula>
    </cfRule>
  </conditionalFormatting>
  <conditionalFormatting sqref="C74">
    <cfRule type="expression" dxfId="78" priority="26">
      <formula>C74&lt;0</formula>
    </cfRule>
  </conditionalFormatting>
  <conditionalFormatting sqref="C80">
    <cfRule type="expression" dxfId="77" priority="25">
      <formula>C80&lt;0</formula>
    </cfRule>
  </conditionalFormatting>
  <conditionalFormatting sqref="C87">
    <cfRule type="expression" dxfId="76" priority="24">
      <formula>C87&lt;0</formula>
    </cfRule>
  </conditionalFormatting>
  <conditionalFormatting sqref="C93">
    <cfRule type="expression" dxfId="75" priority="23">
      <formula>C93&lt;0</formula>
    </cfRule>
  </conditionalFormatting>
  <conditionalFormatting sqref="D7:O10 D190:O191">
    <cfRule type="expression" dxfId="74" priority="22">
      <formula>D7&lt;0</formula>
    </cfRule>
  </conditionalFormatting>
  <conditionalFormatting sqref="D11:O11 D20:O189">
    <cfRule type="expression" dxfId="73" priority="21">
      <formula>D11&lt;0</formula>
    </cfRule>
  </conditionalFormatting>
  <conditionalFormatting sqref="C12:C17">
    <cfRule type="expression" dxfId="72" priority="14">
      <formula>C12&lt;0</formula>
    </cfRule>
  </conditionalFormatting>
  <conditionalFormatting sqref="D12:O17">
    <cfRule type="expression" dxfId="71" priority="13">
      <formula>D12&lt;0</formula>
    </cfRule>
  </conditionalFormatting>
  <conditionalFormatting sqref="C18:C19">
    <cfRule type="expression" dxfId="70" priority="11">
      <formula>C18&lt;0</formula>
    </cfRule>
  </conditionalFormatting>
  <conditionalFormatting sqref="D18:O19">
    <cfRule type="expression" dxfId="69" priority="10">
      <formula>D18&lt;0</formula>
    </cfRule>
  </conditionalFormatting>
  <conditionalFormatting sqref="B9:B10 B190:B191">
    <cfRule type="expression" dxfId="68" priority="9">
      <formula>B9&lt;0</formula>
    </cfRule>
  </conditionalFormatting>
  <conditionalFormatting sqref="B20:B22 B11:B17">
    <cfRule type="expression" dxfId="67" priority="8">
      <formula>B11&lt;0</formula>
    </cfRule>
  </conditionalFormatting>
  <conditionalFormatting sqref="B93">
    <cfRule type="expression" dxfId="66" priority="3">
      <formula>B93&lt;0</formula>
    </cfRule>
  </conditionalFormatting>
  <conditionalFormatting sqref="B75:B79 B81:B86 B94:B189 B88:B92 B23:B52 B54:B73">
    <cfRule type="expression" dxfId="65" priority="7">
      <formula>B23&lt;0</formula>
    </cfRule>
  </conditionalFormatting>
  <conditionalFormatting sqref="B74">
    <cfRule type="expression" dxfId="64" priority="6">
      <formula>B74&lt;0</formula>
    </cfRule>
  </conditionalFormatting>
  <conditionalFormatting sqref="B80">
    <cfRule type="expression" dxfId="63" priority="5">
      <formula>B80&lt;0</formula>
    </cfRule>
  </conditionalFormatting>
  <conditionalFormatting sqref="B87">
    <cfRule type="expression" dxfId="62" priority="4">
      <formula>B87&lt;0</formula>
    </cfRule>
  </conditionalFormatting>
  <conditionalFormatting sqref="B53">
    <cfRule type="expression" dxfId="61" priority="2">
      <formula>B53&lt;0</formula>
    </cfRule>
  </conditionalFormatting>
  <conditionalFormatting sqref="B18:B19">
    <cfRule type="expression" dxfId="60" priority="1">
      <formula>B18&lt;0</formula>
    </cfRule>
  </conditionalFormatting>
  <printOptions horizontalCentered="1"/>
  <pageMargins left="0.23622047244094491" right="0.23622047244094491" top="0.51181102362204722" bottom="0.51181102362204722" header="0.31496062992125984" footer="0.31496062992125984"/>
  <pageSetup paperSize="14" scale="67" firstPageNumber="22" fitToHeight="0" orientation="landscape" useFirstPageNumber="1" horizontalDpi="4294967294" verticalDpi="4294967294" r:id="rId1"/>
  <headerFooter>
    <oddFooter>&amp;R&amp;12Page &amp;P of 45</oddFooter>
  </headerFooter>
  <rowBreaks count="5" manualBreakCount="5">
    <brk id="43" min="1" max="14" man="1"/>
    <brk id="72" min="1" max="14" man="1"/>
    <brk id="107" min="1" max="14" man="1"/>
    <brk id="137" min="1" max="14" man="1"/>
    <brk id="169" min="1" max="14" man="1"/>
  </rowBreaks>
  <ignoredErrors>
    <ignoredError sqref="C192:Q198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P191"/>
  <sheetViews>
    <sheetView showGridLines="0" zoomScale="80" zoomScaleNormal="80" zoomScaleSheetLayoutView="80" workbookViewId="0">
      <pane xSplit="3" ySplit="6" topLeftCell="D7" activePane="bottomRight" state="frozen"/>
      <selection pane="bottomRight" activeCell="I36" sqref="I36"/>
      <selection pane="bottomLeft" activeCell="F34" sqref="F34"/>
      <selection pane="topRight" activeCell="F34" sqref="F34"/>
    </sheetView>
  </sheetViews>
  <sheetFormatPr defaultRowHeight="15"/>
  <cols>
    <col min="1" max="1" width="3.42578125" style="161" customWidth="1"/>
    <col min="2" max="2" width="51.42578125" style="161" customWidth="1"/>
    <col min="3" max="3" width="15.7109375" style="161" customWidth="1"/>
    <col min="4" max="4" width="14.140625" style="161" customWidth="1"/>
    <col min="5" max="8" width="14.140625" style="137" customWidth="1"/>
    <col min="9" max="15" width="14.140625" style="161" customWidth="1"/>
    <col min="16" max="16" width="12.7109375" style="161" bestFit="1" customWidth="1"/>
    <col min="17" max="16384" width="9.140625" style="161"/>
  </cols>
  <sheetData>
    <row r="1" spans="1:16" s="137" customFormat="1" ht="18.75">
      <c r="B1" s="138"/>
      <c r="O1" s="2" t="s">
        <v>224</v>
      </c>
    </row>
    <row r="2" spans="1:16" s="137" customFormat="1" ht="20.25">
      <c r="B2" s="196" t="s">
        <v>225</v>
      </c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</row>
    <row r="3" spans="1:16" s="137" customFormat="1" ht="18.75">
      <c r="B3" s="198" t="s">
        <v>18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</row>
    <row r="4" spans="1:16" s="139" customFormat="1" ht="11.25" customHeight="1" thickBot="1">
      <c r="B4" s="140"/>
      <c r="C4" s="141">
        <f t="shared" ref="C4" si="0">D4+E4+F4+G4+H4+I4+J4+K4+L4+M4+N4+O4</f>
        <v>0</v>
      </c>
      <c r="D4" s="141">
        <v>0</v>
      </c>
      <c r="E4" s="141">
        <v>0</v>
      </c>
      <c r="F4" s="141">
        <v>0</v>
      </c>
      <c r="G4" s="141">
        <v>0</v>
      </c>
      <c r="H4" s="141">
        <v>0</v>
      </c>
      <c r="I4" s="141">
        <v>0</v>
      </c>
      <c r="J4" s="141">
        <v>0</v>
      </c>
      <c r="K4" s="141">
        <v>0</v>
      </c>
      <c r="L4" s="141">
        <v>0</v>
      </c>
      <c r="M4" s="141">
        <v>0</v>
      </c>
      <c r="N4" s="141">
        <v>0</v>
      </c>
      <c r="O4" s="141">
        <v>0</v>
      </c>
    </row>
    <row r="5" spans="1:16" s="144" customFormat="1" ht="27.75" customHeight="1" thickBot="1">
      <c r="A5" s="143"/>
      <c r="B5" s="124" t="s">
        <v>44</v>
      </c>
      <c r="C5" s="235" t="s">
        <v>83</v>
      </c>
      <c r="D5" s="236" t="s">
        <v>21</v>
      </c>
      <c r="E5" s="236" t="s">
        <v>22</v>
      </c>
      <c r="F5" s="236" t="s">
        <v>23</v>
      </c>
      <c r="G5" s="236" t="s">
        <v>24</v>
      </c>
      <c r="H5" s="236" t="s">
        <v>25</v>
      </c>
      <c r="I5" s="236" t="s">
        <v>26</v>
      </c>
      <c r="J5" s="236" t="s">
        <v>27</v>
      </c>
      <c r="K5" s="236" t="s">
        <v>28</v>
      </c>
      <c r="L5" s="236" t="s">
        <v>29</v>
      </c>
      <c r="M5" s="236" t="s">
        <v>30</v>
      </c>
      <c r="N5" s="236" t="s">
        <v>31</v>
      </c>
      <c r="O5" s="237" t="s">
        <v>32</v>
      </c>
      <c r="P5" s="238"/>
    </row>
    <row r="6" spans="1:16" s="145" customFormat="1" ht="6.95" customHeight="1" thickBot="1">
      <c r="A6" s="142"/>
      <c r="B6" s="239"/>
      <c r="C6" s="240"/>
      <c r="D6" s="240"/>
      <c r="E6" s="177"/>
      <c r="F6" s="177"/>
      <c r="G6" s="177"/>
      <c r="H6" s="177"/>
      <c r="I6" s="240"/>
      <c r="J6" s="177"/>
      <c r="K6" s="177"/>
      <c r="L6" s="177"/>
      <c r="M6" s="177"/>
      <c r="N6" s="177"/>
      <c r="O6" s="178"/>
    </row>
    <row r="7" spans="1:16" s="145" customFormat="1" ht="18" customHeight="1" thickBot="1">
      <c r="A7" s="146"/>
      <c r="B7" s="241" t="s">
        <v>33</v>
      </c>
      <c r="C7" s="242">
        <f>D7+E7+F7+G7+H7+I7+J7+K7+L7+M7+N7+O7</f>
        <v>710042871</v>
      </c>
      <c r="D7" s="242">
        <f>D9+D191</f>
        <v>125271862</v>
      </c>
      <c r="E7" s="242">
        <f t="shared" ref="E7:O7" si="1">E9+E191</f>
        <v>13516392</v>
      </c>
      <c r="F7" s="242">
        <f t="shared" si="1"/>
        <v>17132503</v>
      </c>
      <c r="G7" s="242">
        <f t="shared" si="1"/>
        <v>124170749</v>
      </c>
      <c r="H7" s="242">
        <f t="shared" si="1"/>
        <v>20594062</v>
      </c>
      <c r="I7" s="242">
        <f t="shared" si="1"/>
        <v>24383096</v>
      </c>
      <c r="J7" s="242">
        <f t="shared" si="1"/>
        <v>148339281</v>
      </c>
      <c r="K7" s="242">
        <f t="shared" si="1"/>
        <v>21847502</v>
      </c>
      <c r="L7" s="242">
        <f t="shared" si="1"/>
        <v>23825451</v>
      </c>
      <c r="M7" s="242">
        <f t="shared" si="1"/>
        <v>141392800</v>
      </c>
      <c r="N7" s="242">
        <f t="shared" si="1"/>
        <v>26154623</v>
      </c>
      <c r="O7" s="243">
        <f t="shared" si="1"/>
        <v>23414550</v>
      </c>
      <c r="P7" s="147"/>
    </row>
    <row r="8" spans="1:16" s="145" customFormat="1" ht="6.95" customHeight="1" thickBot="1">
      <c r="A8" s="142"/>
      <c r="B8" s="244"/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80"/>
    </row>
    <row r="9" spans="1:16" s="144" customFormat="1" ht="18" customHeight="1" thickBot="1">
      <c r="A9" s="148"/>
      <c r="B9" s="245" t="s">
        <v>34</v>
      </c>
      <c r="C9" s="246">
        <f>D9+E9+F9+G9+H9+I9+J9+K9+L9+M9+N9+O9</f>
        <v>710042871</v>
      </c>
      <c r="D9" s="246">
        <f>D11+D21</f>
        <v>125271862</v>
      </c>
      <c r="E9" s="246">
        <f t="shared" ref="E9:O9" si="2">E11+E21</f>
        <v>13516392</v>
      </c>
      <c r="F9" s="246">
        <f t="shared" si="2"/>
        <v>17132503</v>
      </c>
      <c r="G9" s="246">
        <f t="shared" si="2"/>
        <v>124170749</v>
      </c>
      <c r="H9" s="246">
        <f t="shared" si="2"/>
        <v>20594062</v>
      </c>
      <c r="I9" s="246">
        <f t="shared" si="2"/>
        <v>24383096</v>
      </c>
      <c r="J9" s="246">
        <f t="shared" si="2"/>
        <v>148339281</v>
      </c>
      <c r="K9" s="246">
        <f t="shared" si="2"/>
        <v>21847502</v>
      </c>
      <c r="L9" s="246">
        <f t="shared" si="2"/>
        <v>23825451</v>
      </c>
      <c r="M9" s="246">
        <f t="shared" si="2"/>
        <v>141392800</v>
      </c>
      <c r="N9" s="246">
        <f t="shared" si="2"/>
        <v>26154623</v>
      </c>
      <c r="O9" s="247">
        <f t="shared" si="2"/>
        <v>23414550</v>
      </c>
      <c r="P9" s="163"/>
    </row>
    <row r="10" spans="1:16" s="145" customFormat="1" ht="6.95" customHeight="1">
      <c r="A10" s="149"/>
      <c r="B10" s="185"/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2"/>
    </row>
    <row r="11" spans="1:16" s="144" customFormat="1" ht="18" customHeight="1">
      <c r="A11" s="150"/>
      <c r="B11" s="248" t="s">
        <v>84</v>
      </c>
      <c r="C11" s="249">
        <f>+SUM(C12:C19)</f>
        <v>376601937</v>
      </c>
      <c r="D11" s="250">
        <f t="shared" ref="D11:O11" si="3">+SUM(D12:D19)</f>
        <v>72791307</v>
      </c>
      <c r="E11" s="250">
        <f t="shared" si="3"/>
        <v>6147656</v>
      </c>
      <c r="F11" s="250">
        <f t="shared" si="3"/>
        <v>7074913</v>
      </c>
      <c r="G11" s="250">
        <f t="shared" si="3"/>
        <v>73956914</v>
      </c>
      <c r="H11" s="250">
        <f t="shared" si="3"/>
        <v>6679126</v>
      </c>
      <c r="I11" s="250">
        <f t="shared" si="3"/>
        <v>7130754</v>
      </c>
      <c r="J11" s="250">
        <f t="shared" si="3"/>
        <v>87809841</v>
      </c>
      <c r="K11" s="250">
        <f t="shared" si="3"/>
        <v>7040870</v>
      </c>
      <c r="L11" s="250">
        <f t="shared" si="3"/>
        <v>9286052</v>
      </c>
      <c r="M11" s="250">
        <f t="shared" si="3"/>
        <v>82879099</v>
      </c>
      <c r="N11" s="250">
        <f t="shared" si="3"/>
        <v>8049166</v>
      </c>
      <c r="O11" s="251">
        <f t="shared" si="3"/>
        <v>7756239</v>
      </c>
      <c r="P11" s="163"/>
    </row>
    <row r="12" spans="1:16" s="145" customFormat="1" ht="18" customHeight="1">
      <c r="A12" s="151"/>
      <c r="B12" s="156" t="s">
        <v>85</v>
      </c>
      <c r="C12" s="164">
        <f t="shared" ref="C12:C17" si="4">D12+E12+F12+G12+H12+I12+J12+K12+L12+M12+N12+O12</f>
        <v>76757613</v>
      </c>
      <c r="D12" s="80">
        <v>17534983</v>
      </c>
      <c r="E12" s="80">
        <v>1852715</v>
      </c>
      <c r="F12" s="80">
        <v>1699501</v>
      </c>
      <c r="G12" s="80">
        <v>14809122</v>
      </c>
      <c r="H12" s="80">
        <v>1641112</v>
      </c>
      <c r="I12" s="80">
        <v>1862107</v>
      </c>
      <c r="J12" s="80">
        <v>15158552</v>
      </c>
      <c r="K12" s="80">
        <v>2392739</v>
      </c>
      <c r="L12" s="80">
        <v>2688708</v>
      </c>
      <c r="M12" s="80">
        <v>12904453</v>
      </c>
      <c r="N12" s="80">
        <v>1642695</v>
      </c>
      <c r="O12" s="81">
        <v>2570926</v>
      </c>
      <c r="P12" s="147"/>
    </row>
    <row r="13" spans="1:16" s="145" customFormat="1" ht="18" customHeight="1">
      <c r="A13" s="151"/>
      <c r="B13" s="156" t="s">
        <v>86</v>
      </c>
      <c r="C13" s="164">
        <f t="shared" si="4"/>
        <v>48378880</v>
      </c>
      <c r="D13" s="80">
        <v>9619033</v>
      </c>
      <c r="E13" s="80">
        <v>510740</v>
      </c>
      <c r="F13" s="80">
        <v>712463</v>
      </c>
      <c r="G13" s="80">
        <v>9744929</v>
      </c>
      <c r="H13" s="80">
        <v>448988</v>
      </c>
      <c r="I13" s="80">
        <v>733747</v>
      </c>
      <c r="J13" s="80">
        <v>11021321</v>
      </c>
      <c r="K13" s="80">
        <v>500545</v>
      </c>
      <c r="L13" s="80">
        <v>3057486</v>
      </c>
      <c r="M13" s="80">
        <v>10322577</v>
      </c>
      <c r="N13" s="80">
        <v>862644</v>
      </c>
      <c r="O13" s="81">
        <v>844407</v>
      </c>
      <c r="P13" s="147"/>
    </row>
    <row r="14" spans="1:16" s="145" customFormat="1" ht="18" customHeight="1">
      <c r="A14" s="151"/>
      <c r="B14" s="156" t="s">
        <v>87</v>
      </c>
      <c r="C14" s="164">
        <f t="shared" si="4"/>
        <v>86537037</v>
      </c>
      <c r="D14" s="80">
        <v>15601381</v>
      </c>
      <c r="E14" s="80">
        <v>736568</v>
      </c>
      <c r="F14" s="80">
        <v>909785</v>
      </c>
      <c r="G14" s="80">
        <v>17582082</v>
      </c>
      <c r="H14" s="80">
        <v>931687</v>
      </c>
      <c r="I14" s="80">
        <v>1257161</v>
      </c>
      <c r="J14" s="80">
        <v>22102161</v>
      </c>
      <c r="K14" s="80">
        <v>1123261</v>
      </c>
      <c r="L14" s="80">
        <v>1129876</v>
      </c>
      <c r="M14" s="80">
        <v>23124417</v>
      </c>
      <c r="N14" s="80">
        <v>728869</v>
      </c>
      <c r="O14" s="81">
        <v>1309789</v>
      </c>
      <c r="P14" s="147"/>
    </row>
    <row r="15" spans="1:16" s="145" customFormat="1" ht="18" customHeight="1">
      <c r="A15" s="151"/>
      <c r="B15" s="156" t="s">
        <v>88</v>
      </c>
      <c r="C15" s="164">
        <f t="shared" si="4"/>
        <v>95281980</v>
      </c>
      <c r="D15" s="80">
        <v>17949418</v>
      </c>
      <c r="E15" s="80">
        <v>1673605</v>
      </c>
      <c r="F15" s="80">
        <v>2581713</v>
      </c>
      <c r="G15" s="80">
        <v>16563534</v>
      </c>
      <c r="H15" s="80">
        <v>2177193</v>
      </c>
      <c r="I15" s="80">
        <v>1963204</v>
      </c>
      <c r="J15" s="80">
        <v>24141423</v>
      </c>
      <c r="K15" s="80">
        <v>1544222</v>
      </c>
      <c r="L15" s="80">
        <v>1219265</v>
      </c>
      <c r="M15" s="80">
        <v>21150464</v>
      </c>
      <c r="N15" s="80">
        <v>2871869</v>
      </c>
      <c r="O15" s="81">
        <v>1446070</v>
      </c>
      <c r="P15" s="147"/>
    </row>
    <row r="16" spans="1:16" s="145" customFormat="1" ht="18" customHeight="1">
      <c r="A16" s="151"/>
      <c r="B16" s="156" t="s">
        <v>89</v>
      </c>
      <c r="C16" s="164">
        <f t="shared" si="4"/>
        <v>52068924</v>
      </c>
      <c r="D16" s="80">
        <v>9582742</v>
      </c>
      <c r="E16" s="80">
        <v>745748</v>
      </c>
      <c r="F16" s="80">
        <v>486446</v>
      </c>
      <c r="G16" s="80">
        <v>12844314</v>
      </c>
      <c r="H16" s="80">
        <v>754691</v>
      </c>
      <c r="I16" s="80">
        <v>456403</v>
      </c>
      <c r="J16" s="80">
        <v>12109866</v>
      </c>
      <c r="K16" s="80">
        <v>814994</v>
      </c>
      <c r="L16" s="80">
        <v>431874</v>
      </c>
      <c r="M16" s="80">
        <v>12298697</v>
      </c>
      <c r="N16" s="80">
        <v>825989</v>
      </c>
      <c r="O16" s="81">
        <v>717160</v>
      </c>
      <c r="P16" s="147"/>
    </row>
    <row r="17" spans="1:16" s="145" customFormat="1" ht="18" customHeight="1">
      <c r="A17" s="151"/>
      <c r="B17" s="156" t="s">
        <v>90</v>
      </c>
      <c r="C17" s="164">
        <f t="shared" si="4"/>
        <v>9634426</v>
      </c>
      <c r="D17" s="80">
        <v>1364779</v>
      </c>
      <c r="E17" s="80">
        <v>247436</v>
      </c>
      <c r="F17" s="80">
        <v>354535</v>
      </c>
      <c r="G17" s="80">
        <v>1447001</v>
      </c>
      <c r="H17" s="80">
        <v>383908</v>
      </c>
      <c r="I17" s="80">
        <v>541254</v>
      </c>
      <c r="J17" s="80">
        <v>1691368</v>
      </c>
      <c r="K17" s="80">
        <v>411186</v>
      </c>
      <c r="L17" s="80">
        <v>436131</v>
      </c>
      <c r="M17" s="80">
        <v>1756272</v>
      </c>
      <c r="N17" s="80">
        <v>434456</v>
      </c>
      <c r="O17" s="81">
        <v>566100</v>
      </c>
      <c r="P17" s="147"/>
    </row>
    <row r="18" spans="1:16" s="145" customFormat="1" ht="18" customHeight="1">
      <c r="A18" s="151"/>
      <c r="B18" s="156" t="s">
        <v>91</v>
      </c>
      <c r="C18" s="164">
        <f t="shared" ref="C18:C19" si="5">D18+E18+F18+G18+H18+I18+J18+K18+L18+M18+N18+O18</f>
        <v>7943077</v>
      </c>
      <c r="D18" s="80">
        <v>1138971</v>
      </c>
      <c r="E18" s="80">
        <v>380844</v>
      </c>
      <c r="F18" s="80">
        <v>330470</v>
      </c>
      <c r="G18" s="80">
        <v>965932</v>
      </c>
      <c r="H18" s="80">
        <v>341547</v>
      </c>
      <c r="I18" s="80">
        <v>316878</v>
      </c>
      <c r="J18" s="80">
        <v>1585150</v>
      </c>
      <c r="K18" s="80">
        <v>253923</v>
      </c>
      <c r="L18" s="80">
        <v>322712</v>
      </c>
      <c r="M18" s="80">
        <v>1322219</v>
      </c>
      <c r="N18" s="80">
        <v>682644</v>
      </c>
      <c r="O18" s="81">
        <v>301787</v>
      </c>
      <c r="P18" s="147"/>
    </row>
    <row r="19" spans="1:16" s="145" customFormat="1" ht="18" customHeight="1">
      <c r="A19" s="151"/>
      <c r="B19" s="156" t="s">
        <v>92</v>
      </c>
      <c r="C19" s="164">
        <f t="shared" si="5"/>
        <v>0</v>
      </c>
      <c r="D19" s="80">
        <v>0</v>
      </c>
      <c r="E19" s="80">
        <v>0</v>
      </c>
      <c r="F19" s="80">
        <v>0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1">
        <v>0</v>
      </c>
      <c r="P19" s="147"/>
    </row>
    <row r="20" spans="1:16" s="145" customFormat="1" ht="6.95" customHeight="1" thickBot="1">
      <c r="A20" s="149"/>
      <c r="B20" s="239"/>
      <c r="C20" s="252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7"/>
    </row>
    <row r="21" spans="1:16" s="144" customFormat="1" ht="18" customHeight="1" thickBot="1">
      <c r="A21" s="150"/>
      <c r="B21" s="253" t="s">
        <v>93</v>
      </c>
      <c r="C21" s="254">
        <f>D21+E21+F21+G21+H21+I21+J21+K21+L21+M21+N21+O21</f>
        <v>333440934</v>
      </c>
      <c r="D21" s="255">
        <f>D23+D31+D39+D45+D58+D65+D74+D80+D87+D93+D100+D109+D117+D126+D133+D139+D146+D154+D163+D171+D177+D184</f>
        <v>52480555</v>
      </c>
      <c r="E21" s="255">
        <f t="shared" ref="E21:O21" si="6">E23+E31+E39+E45+E58+E65+E74+E80+E87+E93+E100+E109+E117+E126+E133+E139+E146+E154+E163+E171+E177+E184</f>
        <v>7368736</v>
      </c>
      <c r="F21" s="255">
        <f t="shared" si="6"/>
        <v>10057590</v>
      </c>
      <c r="G21" s="255">
        <f t="shared" si="6"/>
        <v>50213835</v>
      </c>
      <c r="H21" s="255">
        <f t="shared" si="6"/>
        <v>13914936</v>
      </c>
      <c r="I21" s="255">
        <f t="shared" si="6"/>
        <v>17252342</v>
      </c>
      <c r="J21" s="255">
        <f t="shared" si="6"/>
        <v>60529440</v>
      </c>
      <c r="K21" s="255">
        <f t="shared" si="6"/>
        <v>14806632</v>
      </c>
      <c r="L21" s="255">
        <f t="shared" si="6"/>
        <v>14539399</v>
      </c>
      <c r="M21" s="255">
        <f t="shared" si="6"/>
        <v>58513701</v>
      </c>
      <c r="N21" s="255">
        <f t="shared" si="6"/>
        <v>18105457</v>
      </c>
      <c r="O21" s="256">
        <f t="shared" si="6"/>
        <v>15658311</v>
      </c>
      <c r="P21" s="165"/>
    </row>
    <row r="22" spans="1:16" s="145" customFormat="1" ht="6.95" customHeight="1">
      <c r="A22" s="153"/>
      <c r="B22" s="257"/>
      <c r="C22" s="258"/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4"/>
    </row>
    <row r="23" spans="1:16" s="145" customFormat="1" ht="18" customHeight="1">
      <c r="A23" s="154"/>
      <c r="B23" s="155" t="s">
        <v>52</v>
      </c>
      <c r="C23" s="259">
        <f t="shared" ref="C23:C78" si="7">D23+E23+F23+G23+H23+I23+J23+K23+L23+M23+N23+O23</f>
        <v>8591262</v>
      </c>
      <c r="D23" s="82">
        <f>SUM(D24:D29)</f>
        <v>1094634</v>
      </c>
      <c r="E23" s="82">
        <f t="shared" ref="E23:O23" si="8">SUM(E24:E29)</f>
        <v>189821</v>
      </c>
      <c r="F23" s="82">
        <f t="shared" si="8"/>
        <v>430756</v>
      </c>
      <c r="G23" s="82">
        <f t="shared" si="8"/>
        <v>1120841</v>
      </c>
      <c r="H23" s="82">
        <f t="shared" si="8"/>
        <v>569832</v>
      </c>
      <c r="I23" s="82">
        <f t="shared" si="8"/>
        <v>643766</v>
      </c>
      <c r="J23" s="82">
        <f t="shared" si="8"/>
        <v>1081698</v>
      </c>
      <c r="K23" s="82">
        <f t="shared" si="8"/>
        <v>673853</v>
      </c>
      <c r="L23" s="82">
        <f t="shared" si="8"/>
        <v>601103</v>
      </c>
      <c r="M23" s="82">
        <f t="shared" si="8"/>
        <v>1101011</v>
      </c>
      <c r="N23" s="82">
        <f t="shared" si="8"/>
        <v>639112</v>
      </c>
      <c r="O23" s="85">
        <f t="shared" si="8"/>
        <v>444835</v>
      </c>
      <c r="P23" s="147"/>
    </row>
    <row r="24" spans="1:16" s="145" customFormat="1" ht="18" customHeight="1">
      <c r="A24" s="151"/>
      <c r="B24" s="156" t="s">
        <v>94</v>
      </c>
      <c r="C24" s="164">
        <f t="shared" si="7"/>
        <v>1136053</v>
      </c>
      <c r="D24" s="80">
        <v>92567</v>
      </c>
      <c r="E24" s="80">
        <v>20365</v>
      </c>
      <c r="F24" s="80">
        <v>95527</v>
      </c>
      <c r="G24" s="80">
        <v>140114</v>
      </c>
      <c r="H24" s="80">
        <v>81268</v>
      </c>
      <c r="I24" s="80">
        <v>82213</v>
      </c>
      <c r="J24" s="80">
        <v>172361</v>
      </c>
      <c r="K24" s="80">
        <v>67473</v>
      </c>
      <c r="L24" s="80">
        <v>108117</v>
      </c>
      <c r="M24" s="80">
        <v>120860</v>
      </c>
      <c r="N24" s="80">
        <v>67831</v>
      </c>
      <c r="O24" s="81">
        <v>87357</v>
      </c>
      <c r="P24" s="147"/>
    </row>
    <row r="25" spans="1:16" s="145" customFormat="1" ht="18" customHeight="1">
      <c r="A25" s="151"/>
      <c r="B25" s="156" t="s">
        <v>95</v>
      </c>
      <c r="C25" s="164">
        <f t="shared" si="7"/>
        <v>1376649</v>
      </c>
      <c r="D25" s="80">
        <v>268438</v>
      </c>
      <c r="E25" s="80">
        <v>27569</v>
      </c>
      <c r="F25" s="80">
        <v>63509</v>
      </c>
      <c r="G25" s="80">
        <v>155975</v>
      </c>
      <c r="H25" s="80">
        <v>95080</v>
      </c>
      <c r="I25" s="80">
        <v>84693</v>
      </c>
      <c r="J25" s="80">
        <v>159469</v>
      </c>
      <c r="K25" s="80">
        <v>105844</v>
      </c>
      <c r="L25" s="80">
        <v>71592</v>
      </c>
      <c r="M25" s="80">
        <v>165653</v>
      </c>
      <c r="N25" s="80">
        <v>96401</v>
      </c>
      <c r="O25" s="81">
        <v>82426</v>
      </c>
      <c r="P25" s="147"/>
    </row>
    <row r="26" spans="1:16" s="145" customFormat="1" ht="18" customHeight="1">
      <c r="A26" s="151"/>
      <c r="B26" s="156" t="s">
        <v>96</v>
      </c>
      <c r="C26" s="164">
        <f t="shared" si="7"/>
        <v>2835052</v>
      </c>
      <c r="D26" s="80">
        <v>343022</v>
      </c>
      <c r="E26" s="80">
        <v>63656</v>
      </c>
      <c r="F26" s="80">
        <v>131396</v>
      </c>
      <c r="G26" s="80">
        <v>338580</v>
      </c>
      <c r="H26" s="80">
        <v>186915</v>
      </c>
      <c r="I26" s="80">
        <v>256825</v>
      </c>
      <c r="J26" s="80">
        <v>312649</v>
      </c>
      <c r="K26" s="80">
        <v>254492</v>
      </c>
      <c r="L26" s="80">
        <v>219817</v>
      </c>
      <c r="M26" s="80">
        <v>409637</v>
      </c>
      <c r="N26" s="80">
        <v>233996</v>
      </c>
      <c r="O26" s="81">
        <v>84067</v>
      </c>
      <c r="P26" s="147"/>
    </row>
    <row r="27" spans="1:16" s="145" customFormat="1" ht="18" customHeight="1">
      <c r="A27" s="151"/>
      <c r="B27" s="156" t="s">
        <v>97</v>
      </c>
      <c r="C27" s="164">
        <f t="shared" si="7"/>
        <v>1475022</v>
      </c>
      <c r="D27" s="80">
        <v>217890</v>
      </c>
      <c r="E27" s="80">
        <v>31655</v>
      </c>
      <c r="F27" s="80">
        <v>51498</v>
      </c>
      <c r="G27" s="80">
        <v>239370</v>
      </c>
      <c r="H27" s="80">
        <v>81519</v>
      </c>
      <c r="I27" s="80">
        <v>76067</v>
      </c>
      <c r="J27" s="80">
        <v>221169</v>
      </c>
      <c r="K27" s="80">
        <v>89114</v>
      </c>
      <c r="L27" s="80">
        <v>74608</v>
      </c>
      <c r="M27" s="80">
        <v>212435</v>
      </c>
      <c r="N27" s="80">
        <v>107457</v>
      </c>
      <c r="O27" s="81">
        <v>72240</v>
      </c>
      <c r="P27" s="147"/>
    </row>
    <row r="28" spans="1:16" s="145" customFormat="1" ht="18" customHeight="1">
      <c r="A28" s="151"/>
      <c r="B28" s="156" t="s">
        <v>98</v>
      </c>
      <c r="C28" s="164">
        <f t="shared" si="7"/>
        <v>852259</v>
      </c>
      <c r="D28" s="80">
        <v>79641</v>
      </c>
      <c r="E28" s="80">
        <v>32790</v>
      </c>
      <c r="F28" s="80">
        <v>50319</v>
      </c>
      <c r="G28" s="80">
        <v>141022</v>
      </c>
      <c r="H28" s="80">
        <v>47365</v>
      </c>
      <c r="I28" s="80">
        <v>65004</v>
      </c>
      <c r="J28" s="80">
        <v>86811</v>
      </c>
      <c r="K28" s="80">
        <v>87832</v>
      </c>
      <c r="L28" s="80">
        <v>53365</v>
      </c>
      <c r="M28" s="80">
        <v>85759</v>
      </c>
      <c r="N28" s="80">
        <v>63462</v>
      </c>
      <c r="O28" s="81">
        <v>58889</v>
      </c>
      <c r="P28" s="147"/>
    </row>
    <row r="29" spans="1:16" s="145" customFormat="1" ht="18" customHeight="1">
      <c r="A29" s="151"/>
      <c r="B29" s="156" t="s">
        <v>99</v>
      </c>
      <c r="C29" s="164">
        <f t="shared" si="7"/>
        <v>916227</v>
      </c>
      <c r="D29" s="80">
        <v>93076</v>
      </c>
      <c r="E29" s="80">
        <v>13786</v>
      </c>
      <c r="F29" s="80">
        <v>38507</v>
      </c>
      <c r="G29" s="80">
        <v>105780</v>
      </c>
      <c r="H29" s="80">
        <v>77685</v>
      </c>
      <c r="I29" s="80">
        <v>78964</v>
      </c>
      <c r="J29" s="80">
        <v>129239</v>
      </c>
      <c r="K29" s="80">
        <v>69098</v>
      </c>
      <c r="L29" s="80">
        <v>73604</v>
      </c>
      <c r="M29" s="80">
        <v>106667</v>
      </c>
      <c r="N29" s="80">
        <v>69965</v>
      </c>
      <c r="O29" s="81">
        <v>59856</v>
      </c>
      <c r="P29" s="147"/>
    </row>
    <row r="30" spans="1:16" s="145" customFormat="1" ht="6.95" customHeight="1">
      <c r="A30" s="153"/>
      <c r="B30" s="157"/>
      <c r="C30" s="260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9"/>
    </row>
    <row r="31" spans="1:16" s="145" customFormat="1" ht="18" customHeight="1">
      <c r="A31" s="154"/>
      <c r="B31" s="155" t="s">
        <v>53</v>
      </c>
      <c r="C31" s="259">
        <f t="shared" si="7"/>
        <v>4332540</v>
      </c>
      <c r="D31" s="82">
        <f>SUM(D32:D37)</f>
        <v>427918</v>
      </c>
      <c r="E31" s="82">
        <f t="shared" ref="E31:O31" si="9">SUM(E32:E37)</f>
        <v>139232</v>
      </c>
      <c r="F31" s="82">
        <f t="shared" si="9"/>
        <v>199851</v>
      </c>
      <c r="G31" s="82">
        <f t="shared" si="9"/>
        <v>421521</v>
      </c>
      <c r="H31" s="82">
        <f t="shared" si="9"/>
        <v>258583</v>
      </c>
      <c r="I31" s="82">
        <f t="shared" si="9"/>
        <v>274200</v>
      </c>
      <c r="J31" s="82">
        <f t="shared" si="9"/>
        <v>529988</v>
      </c>
      <c r="K31" s="82">
        <f t="shared" si="9"/>
        <v>442297</v>
      </c>
      <c r="L31" s="82">
        <f t="shared" si="9"/>
        <v>360604</v>
      </c>
      <c r="M31" s="82">
        <f t="shared" si="9"/>
        <v>566670</v>
      </c>
      <c r="N31" s="82">
        <f t="shared" si="9"/>
        <v>342424</v>
      </c>
      <c r="O31" s="85">
        <f t="shared" si="9"/>
        <v>369252</v>
      </c>
      <c r="P31" s="147"/>
    </row>
    <row r="32" spans="1:16" s="145" customFormat="1" ht="18" customHeight="1">
      <c r="A32" s="151"/>
      <c r="B32" s="156" t="s">
        <v>100</v>
      </c>
      <c r="C32" s="152">
        <f t="shared" si="7"/>
        <v>938626</v>
      </c>
      <c r="D32" s="80">
        <v>66107</v>
      </c>
      <c r="E32" s="80">
        <v>34663</v>
      </c>
      <c r="F32" s="80">
        <v>73271</v>
      </c>
      <c r="G32" s="80">
        <v>64789</v>
      </c>
      <c r="H32" s="80">
        <v>72657</v>
      </c>
      <c r="I32" s="80">
        <v>64409</v>
      </c>
      <c r="J32" s="80">
        <v>55514</v>
      </c>
      <c r="K32" s="80">
        <v>152232</v>
      </c>
      <c r="L32" s="80">
        <v>63950</v>
      </c>
      <c r="M32" s="80">
        <v>112139</v>
      </c>
      <c r="N32" s="80">
        <v>134902</v>
      </c>
      <c r="O32" s="81">
        <v>43993</v>
      </c>
      <c r="P32" s="147"/>
    </row>
    <row r="33" spans="1:16" s="145" customFormat="1" ht="18" customHeight="1">
      <c r="A33" s="151"/>
      <c r="B33" s="156" t="s">
        <v>101</v>
      </c>
      <c r="C33" s="152">
        <f t="shared" si="7"/>
        <v>1472610</v>
      </c>
      <c r="D33" s="80">
        <v>199695</v>
      </c>
      <c r="E33" s="80">
        <v>49219</v>
      </c>
      <c r="F33" s="80">
        <v>49068</v>
      </c>
      <c r="G33" s="80">
        <v>217418</v>
      </c>
      <c r="H33" s="80">
        <v>56142</v>
      </c>
      <c r="I33" s="80">
        <v>74469</v>
      </c>
      <c r="J33" s="80">
        <v>259689</v>
      </c>
      <c r="K33" s="80">
        <v>103255</v>
      </c>
      <c r="L33" s="80">
        <v>73722</v>
      </c>
      <c r="M33" s="80">
        <v>237106</v>
      </c>
      <c r="N33" s="80">
        <v>67523</v>
      </c>
      <c r="O33" s="81">
        <v>85304</v>
      </c>
      <c r="P33" s="147"/>
    </row>
    <row r="34" spans="1:16" s="145" customFormat="1" ht="18" customHeight="1">
      <c r="A34" s="151"/>
      <c r="B34" s="156" t="s">
        <v>102</v>
      </c>
      <c r="C34" s="152">
        <f t="shared" si="7"/>
        <v>688926</v>
      </c>
      <c r="D34" s="80">
        <v>62659</v>
      </c>
      <c r="E34" s="80">
        <v>16821</v>
      </c>
      <c r="F34" s="80">
        <v>15153</v>
      </c>
      <c r="G34" s="80">
        <v>52405</v>
      </c>
      <c r="H34" s="80">
        <v>36828</v>
      </c>
      <c r="I34" s="80">
        <v>41554</v>
      </c>
      <c r="J34" s="80">
        <v>90343</v>
      </c>
      <c r="K34" s="80">
        <v>89267</v>
      </c>
      <c r="L34" s="80">
        <v>67712</v>
      </c>
      <c r="M34" s="80">
        <v>85748</v>
      </c>
      <c r="N34" s="80">
        <v>47764</v>
      </c>
      <c r="O34" s="81">
        <v>82672</v>
      </c>
      <c r="P34" s="147"/>
    </row>
    <row r="35" spans="1:16" s="145" customFormat="1" ht="18" customHeight="1">
      <c r="A35" s="151"/>
      <c r="B35" s="156" t="s">
        <v>103</v>
      </c>
      <c r="C35" s="152">
        <f t="shared" si="7"/>
        <v>270785</v>
      </c>
      <c r="D35" s="80">
        <v>26362</v>
      </c>
      <c r="E35" s="80">
        <v>5812</v>
      </c>
      <c r="F35" s="80">
        <v>15065</v>
      </c>
      <c r="G35" s="80">
        <v>11916</v>
      </c>
      <c r="H35" s="80">
        <v>23936</v>
      </c>
      <c r="I35" s="80">
        <v>25007</v>
      </c>
      <c r="J35" s="80">
        <v>27401</v>
      </c>
      <c r="K35" s="80">
        <v>16979</v>
      </c>
      <c r="L35" s="80">
        <v>20009</v>
      </c>
      <c r="M35" s="80">
        <v>32773</v>
      </c>
      <c r="N35" s="80">
        <v>16154</v>
      </c>
      <c r="O35" s="81">
        <v>49371</v>
      </c>
      <c r="P35" s="147"/>
    </row>
    <row r="36" spans="1:16" s="145" customFormat="1" ht="18" customHeight="1">
      <c r="A36" s="151"/>
      <c r="B36" s="156" t="s">
        <v>104</v>
      </c>
      <c r="C36" s="152">
        <f t="shared" si="7"/>
        <v>745509</v>
      </c>
      <c r="D36" s="80">
        <v>56502</v>
      </c>
      <c r="E36" s="80">
        <v>24292</v>
      </c>
      <c r="F36" s="80">
        <v>32454</v>
      </c>
      <c r="G36" s="80">
        <v>60499</v>
      </c>
      <c r="H36" s="80">
        <v>51394</v>
      </c>
      <c r="I36" s="80">
        <v>52396</v>
      </c>
      <c r="J36" s="80">
        <v>66525</v>
      </c>
      <c r="K36" s="80">
        <v>62849</v>
      </c>
      <c r="L36" s="80">
        <v>112538</v>
      </c>
      <c r="M36" s="80">
        <v>78423</v>
      </c>
      <c r="N36" s="80">
        <v>53458</v>
      </c>
      <c r="O36" s="81">
        <v>94179</v>
      </c>
      <c r="P36" s="147"/>
    </row>
    <row r="37" spans="1:16" s="145" customFormat="1" ht="18" customHeight="1">
      <c r="A37" s="151"/>
      <c r="B37" s="156" t="s">
        <v>105</v>
      </c>
      <c r="C37" s="152">
        <f t="shared" si="7"/>
        <v>216084</v>
      </c>
      <c r="D37" s="80">
        <v>16593</v>
      </c>
      <c r="E37" s="80">
        <v>8425</v>
      </c>
      <c r="F37" s="80">
        <v>14840</v>
      </c>
      <c r="G37" s="80">
        <v>14494</v>
      </c>
      <c r="H37" s="80">
        <v>17626</v>
      </c>
      <c r="I37" s="80">
        <v>16365</v>
      </c>
      <c r="J37" s="80">
        <v>30516</v>
      </c>
      <c r="K37" s="80">
        <v>17715</v>
      </c>
      <c r="L37" s="80">
        <v>22673</v>
      </c>
      <c r="M37" s="80">
        <v>20481</v>
      </c>
      <c r="N37" s="80">
        <v>22623</v>
      </c>
      <c r="O37" s="81">
        <v>13733</v>
      </c>
      <c r="P37" s="147"/>
    </row>
    <row r="38" spans="1:16" s="145" customFormat="1" ht="6.95" customHeight="1">
      <c r="A38" s="149"/>
      <c r="B38" s="157"/>
      <c r="C38" s="260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9"/>
    </row>
    <row r="39" spans="1:16" s="145" customFormat="1" ht="18" customHeight="1">
      <c r="A39" s="154"/>
      <c r="B39" s="155" t="s">
        <v>54</v>
      </c>
      <c r="C39" s="259">
        <f t="shared" si="7"/>
        <v>5573691</v>
      </c>
      <c r="D39" s="82">
        <f>SUM(D40:D43)</f>
        <v>468473</v>
      </c>
      <c r="E39" s="82">
        <f t="shared" ref="E39:O39" si="10">SUM(E40:E43)</f>
        <v>121960</v>
      </c>
      <c r="F39" s="82">
        <f t="shared" si="10"/>
        <v>310022</v>
      </c>
      <c r="G39" s="82">
        <f t="shared" si="10"/>
        <v>549111</v>
      </c>
      <c r="H39" s="82">
        <f t="shared" si="10"/>
        <v>352340</v>
      </c>
      <c r="I39" s="82">
        <f t="shared" si="10"/>
        <v>397406</v>
      </c>
      <c r="J39" s="82">
        <f t="shared" si="10"/>
        <v>702671</v>
      </c>
      <c r="K39" s="82">
        <f t="shared" si="10"/>
        <v>526260</v>
      </c>
      <c r="L39" s="82">
        <f t="shared" si="10"/>
        <v>442311</v>
      </c>
      <c r="M39" s="82">
        <f t="shared" si="10"/>
        <v>773439</v>
      </c>
      <c r="N39" s="82">
        <f t="shared" si="10"/>
        <v>469149</v>
      </c>
      <c r="O39" s="85">
        <f t="shared" si="10"/>
        <v>460549</v>
      </c>
      <c r="P39" s="147"/>
    </row>
    <row r="40" spans="1:16" s="145" customFormat="1" ht="18" customHeight="1">
      <c r="A40" s="151"/>
      <c r="B40" s="156" t="s">
        <v>106</v>
      </c>
      <c r="C40" s="152">
        <f t="shared" si="7"/>
        <v>1975298</v>
      </c>
      <c r="D40" s="80">
        <v>148631</v>
      </c>
      <c r="E40" s="80">
        <v>48516</v>
      </c>
      <c r="F40" s="80">
        <v>101695</v>
      </c>
      <c r="G40" s="80">
        <v>205111</v>
      </c>
      <c r="H40" s="80">
        <v>132521</v>
      </c>
      <c r="I40" s="80">
        <v>144620</v>
      </c>
      <c r="J40" s="80">
        <v>239780</v>
      </c>
      <c r="K40" s="80">
        <v>163122</v>
      </c>
      <c r="L40" s="80">
        <v>148335</v>
      </c>
      <c r="M40" s="80">
        <v>268217</v>
      </c>
      <c r="N40" s="80">
        <v>197539</v>
      </c>
      <c r="O40" s="81">
        <v>177211</v>
      </c>
      <c r="P40" s="147"/>
    </row>
    <row r="41" spans="1:16" s="145" customFormat="1" ht="18" customHeight="1">
      <c r="A41" s="151"/>
      <c r="B41" s="156" t="s">
        <v>107</v>
      </c>
      <c r="C41" s="152">
        <f t="shared" si="7"/>
        <v>726294</v>
      </c>
      <c r="D41" s="80">
        <v>58599</v>
      </c>
      <c r="E41" s="80">
        <v>17234</v>
      </c>
      <c r="F41" s="80">
        <v>75385</v>
      </c>
      <c r="G41" s="80">
        <v>98913</v>
      </c>
      <c r="H41" s="80">
        <v>64981</v>
      </c>
      <c r="I41" s="80">
        <v>64317</v>
      </c>
      <c r="J41" s="80">
        <v>74056</v>
      </c>
      <c r="K41" s="80">
        <v>30528</v>
      </c>
      <c r="L41" s="80">
        <v>69204</v>
      </c>
      <c r="M41" s="80">
        <v>65639</v>
      </c>
      <c r="N41" s="80">
        <v>59981</v>
      </c>
      <c r="O41" s="81">
        <v>47457</v>
      </c>
      <c r="P41" s="147"/>
    </row>
    <row r="42" spans="1:16" s="145" customFormat="1" ht="18" customHeight="1">
      <c r="A42" s="151"/>
      <c r="B42" s="156" t="s">
        <v>108</v>
      </c>
      <c r="C42" s="152">
        <f t="shared" si="7"/>
        <v>2616543</v>
      </c>
      <c r="D42" s="80">
        <v>224468</v>
      </c>
      <c r="E42" s="80">
        <v>48190</v>
      </c>
      <c r="F42" s="80">
        <v>124350</v>
      </c>
      <c r="G42" s="80">
        <v>224987</v>
      </c>
      <c r="H42" s="80">
        <v>138047</v>
      </c>
      <c r="I42" s="80">
        <v>172840</v>
      </c>
      <c r="J42" s="80">
        <v>357679</v>
      </c>
      <c r="K42" s="80">
        <v>306320</v>
      </c>
      <c r="L42" s="80">
        <v>210375</v>
      </c>
      <c r="M42" s="80">
        <v>398595</v>
      </c>
      <c r="N42" s="80">
        <v>196911</v>
      </c>
      <c r="O42" s="81">
        <v>213781</v>
      </c>
      <c r="P42" s="147"/>
    </row>
    <row r="43" spans="1:16" s="145" customFormat="1" ht="18" customHeight="1" thickBot="1">
      <c r="A43" s="151"/>
      <c r="B43" s="159" t="s">
        <v>109</v>
      </c>
      <c r="C43" s="160">
        <f t="shared" si="7"/>
        <v>255556</v>
      </c>
      <c r="D43" s="83">
        <v>36775</v>
      </c>
      <c r="E43" s="83">
        <v>8020</v>
      </c>
      <c r="F43" s="83">
        <v>8592</v>
      </c>
      <c r="G43" s="83">
        <v>20100</v>
      </c>
      <c r="H43" s="83">
        <v>16791</v>
      </c>
      <c r="I43" s="83">
        <v>15629</v>
      </c>
      <c r="J43" s="83">
        <v>31156</v>
      </c>
      <c r="K43" s="83">
        <v>26290</v>
      </c>
      <c r="L43" s="83">
        <v>14397</v>
      </c>
      <c r="M43" s="83">
        <v>40988</v>
      </c>
      <c r="N43" s="83">
        <v>14718</v>
      </c>
      <c r="O43" s="84">
        <v>22100</v>
      </c>
      <c r="P43" s="147"/>
    </row>
    <row r="44" spans="1:16" s="145" customFormat="1" ht="6.95" customHeight="1">
      <c r="A44" s="149"/>
      <c r="B44" s="185"/>
      <c r="C44" s="261"/>
      <c r="D44" s="181"/>
      <c r="E44" s="181"/>
      <c r="F44" s="181"/>
      <c r="G44" s="181"/>
      <c r="H44" s="181"/>
      <c r="I44" s="181"/>
      <c r="J44" s="181"/>
      <c r="K44" s="181"/>
      <c r="L44" s="181"/>
      <c r="M44" s="181"/>
      <c r="N44" s="181"/>
      <c r="O44" s="182"/>
    </row>
    <row r="45" spans="1:16" s="145" customFormat="1" ht="18" customHeight="1">
      <c r="A45" s="154"/>
      <c r="B45" s="155" t="s">
        <v>55</v>
      </c>
      <c r="C45" s="259">
        <f>D45+E45+F45+G45+H45+I45+J45+K45+L45+M45+N45+O45</f>
        <v>17498920</v>
      </c>
      <c r="D45" s="82">
        <f>SUM(D46:D56)</f>
        <v>2506467</v>
      </c>
      <c r="E45" s="82">
        <f t="shared" ref="E45:O45" si="11">SUM(E46:E56)</f>
        <v>549941</v>
      </c>
      <c r="F45" s="82">
        <f t="shared" si="11"/>
        <v>920519</v>
      </c>
      <c r="G45" s="82">
        <f t="shared" si="11"/>
        <v>2422586</v>
      </c>
      <c r="H45" s="82">
        <f t="shared" si="11"/>
        <v>925127</v>
      </c>
      <c r="I45" s="82">
        <f t="shared" si="11"/>
        <v>974024</v>
      </c>
      <c r="J45" s="82">
        <f t="shared" si="11"/>
        <v>2931457</v>
      </c>
      <c r="K45" s="82">
        <f t="shared" si="11"/>
        <v>982707</v>
      </c>
      <c r="L45" s="82">
        <f t="shared" si="11"/>
        <v>976872</v>
      </c>
      <c r="M45" s="82">
        <f t="shared" si="11"/>
        <v>2556192</v>
      </c>
      <c r="N45" s="82">
        <f t="shared" si="11"/>
        <v>928066</v>
      </c>
      <c r="O45" s="85">
        <f t="shared" si="11"/>
        <v>824962</v>
      </c>
      <c r="P45" s="147"/>
    </row>
    <row r="46" spans="1:16" s="145" customFormat="1" ht="18" customHeight="1">
      <c r="A46" s="151"/>
      <c r="B46" s="156" t="s">
        <v>110</v>
      </c>
      <c r="C46" s="152">
        <f t="shared" si="7"/>
        <v>1436680</v>
      </c>
      <c r="D46" s="80">
        <v>206495</v>
      </c>
      <c r="E46" s="80">
        <v>54071</v>
      </c>
      <c r="F46" s="80">
        <v>80608</v>
      </c>
      <c r="G46" s="80">
        <v>204888</v>
      </c>
      <c r="H46" s="80">
        <v>77572</v>
      </c>
      <c r="I46" s="80">
        <v>96265</v>
      </c>
      <c r="J46" s="80">
        <v>211245</v>
      </c>
      <c r="K46" s="80">
        <v>96568</v>
      </c>
      <c r="L46" s="80">
        <v>104114</v>
      </c>
      <c r="M46" s="80">
        <v>168464</v>
      </c>
      <c r="N46" s="80">
        <v>62942</v>
      </c>
      <c r="O46" s="81">
        <v>73448</v>
      </c>
      <c r="P46" s="147"/>
    </row>
    <row r="47" spans="1:16" s="145" customFormat="1" ht="18" customHeight="1">
      <c r="A47" s="151"/>
      <c r="B47" s="156" t="s">
        <v>111</v>
      </c>
      <c r="C47" s="152">
        <f t="shared" si="7"/>
        <v>1037132</v>
      </c>
      <c r="D47" s="80">
        <v>50803</v>
      </c>
      <c r="E47" s="80">
        <v>32185</v>
      </c>
      <c r="F47" s="80">
        <v>96405</v>
      </c>
      <c r="G47" s="80">
        <v>157369</v>
      </c>
      <c r="H47" s="80">
        <v>113656</v>
      </c>
      <c r="I47" s="80">
        <v>79480</v>
      </c>
      <c r="J47" s="80">
        <v>111633</v>
      </c>
      <c r="K47" s="80">
        <v>70362</v>
      </c>
      <c r="L47" s="80">
        <v>58653</v>
      </c>
      <c r="M47" s="80">
        <v>159302</v>
      </c>
      <c r="N47" s="80">
        <v>56268</v>
      </c>
      <c r="O47" s="81">
        <v>51016</v>
      </c>
      <c r="P47" s="147"/>
    </row>
    <row r="48" spans="1:16" s="145" customFormat="1" ht="18" customHeight="1">
      <c r="A48" s="151"/>
      <c r="B48" s="156" t="s">
        <v>112</v>
      </c>
      <c r="C48" s="152">
        <f t="shared" si="7"/>
        <v>1491238</v>
      </c>
      <c r="D48" s="80">
        <v>123928</v>
      </c>
      <c r="E48" s="80">
        <v>35122</v>
      </c>
      <c r="F48" s="80">
        <v>62643</v>
      </c>
      <c r="G48" s="80">
        <v>204755</v>
      </c>
      <c r="H48" s="80">
        <v>95908</v>
      </c>
      <c r="I48" s="80">
        <v>139176</v>
      </c>
      <c r="J48" s="80">
        <v>212703</v>
      </c>
      <c r="K48" s="80">
        <v>113408</v>
      </c>
      <c r="L48" s="80">
        <v>71654</v>
      </c>
      <c r="M48" s="80">
        <v>194414</v>
      </c>
      <c r="N48" s="80">
        <v>97705</v>
      </c>
      <c r="O48" s="81">
        <v>139822</v>
      </c>
      <c r="P48" s="147"/>
    </row>
    <row r="49" spans="1:16" s="145" customFormat="1" ht="18" customHeight="1">
      <c r="A49" s="151"/>
      <c r="B49" s="156" t="s">
        <v>113</v>
      </c>
      <c r="C49" s="152">
        <f t="shared" si="7"/>
        <v>323737</v>
      </c>
      <c r="D49" s="80">
        <v>81808</v>
      </c>
      <c r="E49" s="80">
        <v>1946</v>
      </c>
      <c r="F49" s="80">
        <v>535</v>
      </c>
      <c r="G49" s="80">
        <v>87278</v>
      </c>
      <c r="H49" s="80">
        <v>2539</v>
      </c>
      <c r="I49" s="80">
        <v>3539</v>
      </c>
      <c r="J49" s="80">
        <v>64695</v>
      </c>
      <c r="K49" s="80">
        <v>3277</v>
      </c>
      <c r="L49" s="80">
        <v>6958</v>
      </c>
      <c r="M49" s="80">
        <v>63205</v>
      </c>
      <c r="N49" s="80">
        <v>5668</v>
      </c>
      <c r="O49" s="81">
        <v>2289</v>
      </c>
      <c r="P49" s="147"/>
    </row>
    <row r="50" spans="1:16" s="145" customFormat="1" ht="18" customHeight="1">
      <c r="A50" s="151"/>
      <c r="B50" s="156" t="s">
        <v>114</v>
      </c>
      <c r="C50" s="152">
        <f t="shared" si="7"/>
        <v>1805651</v>
      </c>
      <c r="D50" s="80">
        <v>326875</v>
      </c>
      <c r="E50" s="80">
        <v>49426</v>
      </c>
      <c r="F50" s="80">
        <v>42542</v>
      </c>
      <c r="G50" s="80">
        <v>238227</v>
      </c>
      <c r="H50" s="80">
        <v>74520</v>
      </c>
      <c r="I50" s="80">
        <v>79086</v>
      </c>
      <c r="J50" s="80">
        <v>297927</v>
      </c>
      <c r="K50" s="80">
        <v>101703</v>
      </c>
      <c r="L50" s="80">
        <v>75248</v>
      </c>
      <c r="M50" s="80">
        <v>237367</v>
      </c>
      <c r="N50" s="80">
        <v>87929</v>
      </c>
      <c r="O50" s="81">
        <v>194801</v>
      </c>
      <c r="P50" s="147"/>
    </row>
    <row r="51" spans="1:16" s="145" customFormat="1" ht="18" customHeight="1">
      <c r="A51" s="151"/>
      <c r="B51" s="156" t="s">
        <v>115</v>
      </c>
      <c r="C51" s="152">
        <f t="shared" si="7"/>
        <v>5061165</v>
      </c>
      <c r="D51" s="80">
        <v>854235</v>
      </c>
      <c r="E51" s="80">
        <v>209194</v>
      </c>
      <c r="F51" s="80">
        <v>308733</v>
      </c>
      <c r="G51" s="80">
        <v>650133</v>
      </c>
      <c r="H51" s="80">
        <v>299481</v>
      </c>
      <c r="I51" s="80">
        <v>251000</v>
      </c>
      <c r="J51" s="80">
        <v>757133</v>
      </c>
      <c r="K51" s="80">
        <v>327047</v>
      </c>
      <c r="L51" s="80">
        <v>371045</v>
      </c>
      <c r="M51" s="80">
        <v>685721</v>
      </c>
      <c r="N51" s="80">
        <v>294750</v>
      </c>
      <c r="O51" s="81">
        <v>52693</v>
      </c>
      <c r="P51" s="147"/>
    </row>
    <row r="52" spans="1:16" s="145" customFormat="1" ht="18" customHeight="1">
      <c r="A52" s="151"/>
      <c r="B52" s="156" t="s">
        <v>116</v>
      </c>
      <c r="C52" s="152">
        <f t="shared" si="7"/>
        <v>2909628</v>
      </c>
      <c r="D52" s="80">
        <v>426734</v>
      </c>
      <c r="E52" s="80">
        <v>88837</v>
      </c>
      <c r="F52" s="80">
        <v>140956</v>
      </c>
      <c r="G52" s="80">
        <v>502652</v>
      </c>
      <c r="H52" s="80">
        <v>91053</v>
      </c>
      <c r="I52" s="80">
        <v>112601</v>
      </c>
      <c r="J52" s="80">
        <v>670294</v>
      </c>
      <c r="K52" s="80">
        <v>80445</v>
      </c>
      <c r="L52" s="80">
        <v>42287</v>
      </c>
      <c r="M52" s="80">
        <v>530932</v>
      </c>
      <c r="N52" s="80">
        <v>132688</v>
      </c>
      <c r="O52" s="81">
        <v>90149</v>
      </c>
      <c r="P52" s="147"/>
    </row>
    <row r="53" spans="1:16" s="145" customFormat="1" ht="18" customHeight="1">
      <c r="A53" s="151"/>
      <c r="B53" s="158" t="s">
        <v>117</v>
      </c>
      <c r="C53" s="152">
        <f t="shared" si="7"/>
        <v>359286</v>
      </c>
      <c r="D53" s="80">
        <v>47440</v>
      </c>
      <c r="E53" s="80">
        <v>13249</v>
      </c>
      <c r="F53" s="80">
        <v>7703</v>
      </c>
      <c r="G53" s="80">
        <v>55853</v>
      </c>
      <c r="H53" s="80">
        <v>8597</v>
      </c>
      <c r="I53" s="80">
        <v>9460</v>
      </c>
      <c r="J53" s="80">
        <v>115861</v>
      </c>
      <c r="K53" s="80">
        <v>9793</v>
      </c>
      <c r="L53" s="80">
        <v>9973</v>
      </c>
      <c r="M53" s="80">
        <v>71907</v>
      </c>
      <c r="N53" s="80">
        <v>5090</v>
      </c>
      <c r="O53" s="81">
        <v>4360</v>
      </c>
      <c r="P53" s="147"/>
    </row>
    <row r="54" spans="1:16" s="145" customFormat="1" ht="18" customHeight="1">
      <c r="A54" s="151"/>
      <c r="B54" s="156" t="s">
        <v>118</v>
      </c>
      <c r="C54" s="152">
        <f t="shared" si="7"/>
        <v>363076</v>
      </c>
      <c r="D54" s="80">
        <v>33791</v>
      </c>
      <c r="E54" s="80">
        <v>4710</v>
      </c>
      <c r="F54" s="80">
        <v>15633</v>
      </c>
      <c r="G54" s="80">
        <v>31980</v>
      </c>
      <c r="H54" s="80">
        <v>16453</v>
      </c>
      <c r="I54" s="80">
        <v>30335</v>
      </c>
      <c r="J54" s="80">
        <v>53517</v>
      </c>
      <c r="K54" s="80">
        <v>33284</v>
      </c>
      <c r="L54" s="80">
        <v>33049</v>
      </c>
      <c r="M54" s="80">
        <v>47251</v>
      </c>
      <c r="N54" s="80">
        <v>36086</v>
      </c>
      <c r="O54" s="81">
        <v>26987</v>
      </c>
      <c r="P54" s="147"/>
    </row>
    <row r="55" spans="1:16" s="145" customFormat="1" ht="18" customHeight="1">
      <c r="A55" s="151"/>
      <c r="B55" s="156" t="s">
        <v>119</v>
      </c>
      <c r="C55" s="152">
        <f t="shared" si="7"/>
        <v>1192351</v>
      </c>
      <c r="D55" s="80">
        <v>142870</v>
      </c>
      <c r="E55" s="80">
        <v>25453</v>
      </c>
      <c r="F55" s="80">
        <v>83058</v>
      </c>
      <c r="G55" s="80">
        <v>75575</v>
      </c>
      <c r="H55" s="80">
        <v>73210</v>
      </c>
      <c r="I55" s="80">
        <v>75409</v>
      </c>
      <c r="J55" s="80">
        <v>220325</v>
      </c>
      <c r="K55" s="80">
        <v>63488</v>
      </c>
      <c r="L55" s="80">
        <v>104111</v>
      </c>
      <c r="M55" s="80">
        <v>160308</v>
      </c>
      <c r="N55" s="80">
        <v>59038</v>
      </c>
      <c r="O55" s="81">
        <v>109506</v>
      </c>
      <c r="P55" s="147"/>
    </row>
    <row r="56" spans="1:16" s="145" customFormat="1" ht="18" customHeight="1">
      <c r="A56" s="151"/>
      <c r="B56" s="156" t="s">
        <v>120</v>
      </c>
      <c r="C56" s="152">
        <f t="shared" si="7"/>
        <v>1518976</v>
      </c>
      <c r="D56" s="80">
        <v>211488</v>
      </c>
      <c r="E56" s="80">
        <v>35748</v>
      </c>
      <c r="F56" s="80">
        <v>81703</v>
      </c>
      <c r="G56" s="80">
        <v>213876</v>
      </c>
      <c r="H56" s="80">
        <v>72138</v>
      </c>
      <c r="I56" s="80">
        <v>97673</v>
      </c>
      <c r="J56" s="80">
        <v>216124</v>
      </c>
      <c r="K56" s="80">
        <v>83332</v>
      </c>
      <c r="L56" s="80">
        <v>99780</v>
      </c>
      <c r="M56" s="80">
        <v>237321</v>
      </c>
      <c r="N56" s="80">
        <v>89902</v>
      </c>
      <c r="O56" s="81">
        <v>79891</v>
      </c>
      <c r="P56" s="147"/>
    </row>
    <row r="57" spans="1:16" s="145" customFormat="1" ht="6.95" customHeight="1">
      <c r="A57" s="149"/>
      <c r="B57" s="157"/>
      <c r="C57" s="260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9"/>
    </row>
    <row r="58" spans="1:16" s="145" customFormat="1" ht="18" customHeight="1">
      <c r="A58" s="154"/>
      <c r="B58" s="155" t="s">
        <v>56</v>
      </c>
      <c r="C58" s="259">
        <f t="shared" si="7"/>
        <v>16420822</v>
      </c>
      <c r="D58" s="82">
        <f>SUM(D59:D63)</f>
        <v>2694481</v>
      </c>
      <c r="E58" s="82">
        <f t="shared" ref="E58:O58" si="12">SUM(E59:E63)</f>
        <v>377190</v>
      </c>
      <c r="F58" s="82">
        <f t="shared" si="12"/>
        <v>508898</v>
      </c>
      <c r="G58" s="82">
        <f t="shared" si="12"/>
        <v>2723775</v>
      </c>
      <c r="H58" s="82">
        <f t="shared" si="12"/>
        <v>794996</v>
      </c>
      <c r="I58" s="82">
        <f t="shared" si="12"/>
        <v>662127</v>
      </c>
      <c r="J58" s="82">
        <f t="shared" si="12"/>
        <v>2987628</v>
      </c>
      <c r="K58" s="82">
        <f t="shared" si="12"/>
        <v>649521</v>
      </c>
      <c r="L58" s="82">
        <f t="shared" si="12"/>
        <v>697505</v>
      </c>
      <c r="M58" s="82">
        <f t="shared" si="12"/>
        <v>2998016</v>
      </c>
      <c r="N58" s="82">
        <f t="shared" si="12"/>
        <v>674625</v>
      </c>
      <c r="O58" s="85">
        <f t="shared" si="12"/>
        <v>652060</v>
      </c>
      <c r="P58" s="147"/>
    </row>
    <row r="59" spans="1:16" s="145" customFormat="1" ht="18" customHeight="1">
      <c r="A59" s="151"/>
      <c r="B59" s="156" t="s">
        <v>121</v>
      </c>
      <c r="C59" s="152">
        <f t="shared" si="7"/>
        <v>3558050</v>
      </c>
      <c r="D59" s="80">
        <v>651408</v>
      </c>
      <c r="E59" s="80">
        <v>85461</v>
      </c>
      <c r="F59" s="80">
        <v>84532</v>
      </c>
      <c r="G59" s="80">
        <v>551431</v>
      </c>
      <c r="H59" s="80">
        <v>161838</v>
      </c>
      <c r="I59" s="80">
        <v>160086</v>
      </c>
      <c r="J59" s="80">
        <v>658573</v>
      </c>
      <c r="K59" s="80">
        <v>125954</v>
      </c>
      <c r="L59" s="80">
        <v>152054</v>
      </c>
      <c r="M59" s="80">
        <v>619497</v>
      </c>
      <c r="N59" s="80">
        <v>184720</v>
      </c>
      <c r="O59" s="81">
        <v>122496</v>
      </c>
      <c r="P59" s="147"/>
    </row>
    <row r="60" spans="1:16" s="145" customFormat="1" ht="18" customHeight="1">
      <c r="A60" s="151"/>
      <c r="B60" s="156" t="s">
        <v>122</v>
      </c>
      <c r="C60" s="152">
        <f t="shared" si="7"/>
        <v>3786998</v>
      </c>
      <c r="D60" s="80">
        <v>515515</v>
      </c>
      <c r="E60" s="80">
        <v>111662</v>
      </c>
      <c r="F60" s="80">
        <v>200750</v>
      </c>
      <c r="G60" s="80">
        <v>600312</v>
      </c>
      <c r="H60" s="80">
        <v>220783</v>
      </c>
      <c r="I60" s="80">
        <v>194270</v>
      </c>
      <c r="J60" s="80">
        <v>654689</v>
      </c>
      <c r="K60" s="80">
        <v>158296</v>
      </c>
      <c r="L60" s="80">
        <v>207614</v>
      </c>
      <c r="M60" s="80">
        <v>645434</v>
      </c>
      <c r="N60" s="80">
        <v>122203</v>
      </c>
      <c r="O60" s="81">
        <v>155470</v>
      </c>
      <c r="P60" s="147"/>
    </row>
    <row r="61" spans="1:16" s="145" customFormat="1" ht="18" customHeight="1">
      <c r="A61" s="151"/>
      <c r="B61" s="156" t="s">
        <v>123</v>
      </c>
      <c r="C61" s="152">
        <f t="shared" si="7"/>
        <v>3709803</v>
      </c>
      <c r="D61" s="80">
        <v>595942</v>
      </c>
      <c r="E61" s="80">
        <v>71888</v>
      </c>
      <c r="F61" s="80">
        <v>123547</v>
      </c>
      <c r="G61" s="80">
        <v>604286</v>
      </c>
      <c r="H61" s="80">
        <v>175050</v>
      </c>
      <c r="I61" s="80">
        <v>166675</v>
      </c>
      <c r="J61" s="80">
        <v>619181</v>
      </c>
      <c r="K61" s="80">
        <v>157958</v>
      </c>
      <c r="L61" s="80">
        <v>174007</v>
      </c>
      <c r="M61" s="80">
        <v>632810</v>
      </c>
      <c r="N61" s="80">
        <v>188100</v>
      </c>
      <c r="O61" s="81">
        <v>200359</v>
      </c>
      <c r="P61" s="147"/>
    </row>
    <row r="62" spans="1:16" s="145" customFormat="1" ht="18" customHeight="1">
      <c r="A62" s="151"/>
      <c r="B62" s="156" t="s">
        <v>124</v>
      </c>
      <c r="C62" s="152">
        <f t="shared" si="7"/>
        <v>2078089</v>
      </c>
      <c r="D62" s="80">
        <v>385062</v>
      </c>
      <c r="E62" s="80">
        <v>39491</v>
      </c>
      <c r="F62" s="80">
        <v>39950</v>
      </c>
      <c r="G62" s="80">
        <v>391110</v>
      </c>
      <c r="H62" s="80">
        <v>68569</v>
      </c>
      <c r="I62" s="80">
        <v>61200</v>
      </c>
      <c r="J62" s="80">
        <v>425005</v>
      </c>
      <c r="K62" s="80">
        <v>93483</v>
      </c>
      <c r="L62" s="80">
        <v>45772</v>
      </c>
      <c r="M62" s="80">
        <v>415438</v>
      </c>
      <c r="N62" s="80">
        <v>45951</v>
      </c>
      <c r="O62" s="81">
        <v>67058</v>
      </c>
      <c r="P62" s="147"/>
    </row>
    <row r="63" spans="1:16" s="145" customFormat="1" ht="18" customHeight="1">
      <c r="A63" s="151"/>
      <c r="B63" s="156" t="s">
        <v>125</v>
      </c>
      <c r="C63" s="152">
        <f t="shared" si="7"/>
        <v>3287882</v>
      </c>
      <c r="D63" s="80">
        <v>546554</v>
      </c>
      <c r="E63" s="80">
        <v>68688</v>
      </c>
      <c r="F63" s="80">
        <v>60119</v>
      </c>
      <c r="G63" s="80">
        <v>576636</v>
      </c>
      <c r="H63" s="80">
        <v>168756</v>
      </c>
      <c r="I63" s="80">
        <v>79896</v>
      </c>
      <c r="J63" s="80">
        <v>630180</v>
      </c>
      <c r="K63" s="80">
        <v>113830</v>
      </c>
      <c r="L63" s="80">
        <v>118058</v>
      </c>
      <c r="M63" s="80">
        <v>684837</v>
      </c>
      <c r="N63" s="80">
        <v>133651</v>
      </c>
      <c r="O63" s="81">
        <v>106677</v>
      </c>
      <c r="P63" s="147"/>
    </row>
    <row r="64" spans="1:16" s="145" customFormat="1" ht="6.95" customHeight="1">
      <c r="A64" s="149"/>
      <c r="B64" s="157"/>
      <c r="C64" s="260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9"/>
    </row>
    <row r="65" spans="1:16" s="145" customFormat="1" ht="18" customHeight="1">
      <c r="A65" s="154"/>
      <c r="B65" s="155" t="s">
        <v>57</v>
      </c>
      <c r="C65" s="259">
        <f t="shared" si="7"/>
        <v>20503622</v>
      </c>
      <c r="D65" s="82">
        <f>SUM(D66:D72)</f>
        <v>3270761</v>
      </c>
      <c r="E65" s="82">
        <f t="shared" ref="E65:O65" si="13">SUM(E66:E72)</f>
        <v>491843</v>
      </c>
      <c r="F65" s="82">
        <f t="shared" si="13"/>
        <v>730908</v>
      </c>
      <c r="G65" s="82">
        <f t="shared" si="13"/>
        <v>3204163</v>
      </c>
      <c r="H65" s="82">
        <f t="shared" si="13"/>
        <v>1064453</v>
      </c>
      <c r="I65" s="82">
        <f t="shared" si="13"/>
        <v>1034355</v>
      </c>
      <c r="J65" s="82">
        <f t="shared" si="13"/>
        <v>3327032</v>
      </c>
      <c r="K65" s="82">
        <f t="shared" si="13"/>
        <v>1106555</v>
      </c>
      <c r="L65" s="82">
        <f t="shared" si="13"/>
        <v>926122</v>
      </c>
      <c r="M65" s="82">
        <f t="shared" si="13"/>
        <v>3140509</v>
      </c>
      <c r="N65" s="82">
        <f t="shared" si="13"/>
        <v>1032743</v>
      </c>
      <c r="O65" s="85">
        <f t="shared" si="13"/>
        <v>1174178</v>
      </c>
      <c r="P65" s="147"/>
    </row>
    <row r="66" spans="1:16" s="145" customFormat="1" ht="18" customHeight="1">
      <c r="A66" s="151"/>
      <c r="B66" s="156" t="s">
        <v>126</v>
      </c>
      <c r="C66" s="152">
        <f t="shared" si="7"/>
        <v>2240856</v>
      </c>
      <c r="D66" s="80">
        <v>388667</v>
      </c>
      <c r="E66" s="80">
        <v>57110</v>
      </c>
      <c r="F66" s="80">
        <v>57130</v>
      </c>
      <c r="G66" s="80">
        <v>369151</v>
      </c>
      <c r="H66" s="80">
        <v>83396</v>
      </c>
      <c r="I66" s="80">
        <v>112574</v>
      </c>
      <c r="J66" s="80">
        <v>420475</v>
      </c>
      <c r="K66" s="80">
        <v>54308</v>
      </c>
      <c r="L66" s="80">
        <v>75786</v>
      </c>
      <c r="M66" s="80">
        <v>438341</v>
      </c>
      <c r="N66" s="80">
        <v>106489</v>
      </c>
      <c r="O66" s="81">
        <v>77429</v>
      </c>
      <c r="P66" s="147"/>
    </row>
    <row r="67" spans="1:16" s="145" customFormat="1" ht="18" customHeight="1">
      <c r="A67" s="151"/>
      <c r="B67" s="156" t="s">
        <v>127</v>
      </c>
      <c r="C67" s="152">
        <f t="shared" si="7"/>
        <v>2256537</v>
      </c>
      <c r="D67" s="80">
        <v>415546</v>
      </c>
      <c r="E67" s="80">
        <v>51308</v>
      </c>
      <c r="F67" s="80">
        <v>52539</v>
      </c>
      <c r="G67" s="80">
        <v>406346</v>
      </c>
      <c r="H67" s="80">
        <v>103421</v>
      </c>
      <c r="I67" s="80">
        <v>82821</v>
      </c>
      <c r="J67" s="80">
        <v>439665</v>
      </c>
      <c r="K67" s="80">
        <v>67077</v>
      </c>
      <c r="L67" s="80">
        <v>63570</v>
      </c>
      <c r="M67" s="80">
        <v>434883</v>
      </c>
      <c r="N67" s="80">
        <v>59236</v>
      </c>
      <c r="O67" s="81">
        <v>80125</v>
      </c>
      <c r="P67" s="147"/>
    </row>
    <row r="68" spans="1:16" s="145" customFormat="1" ht="18" customHeight="1">
      <c r="A68" s="151"/>
      <c r="B68" s="156" t="s">
        <v>128</v>
      </c>
      <c r="C68" s="152">
        <f t="shared" si="7"/>
        <v>2280240</v>
      </c>
      <c r="D68" s="80">
        <v>309228</v>
      </c>
      <c r="E68" s="80">
        <v>74163</v>
      </c>
      <c r="F68" s="80">
        <v>88802</v>
      </c>
      <c r="G68" s="80">
        <v>321785</v>
      </c>
      <c r="H68" s="80">
        <v>148463</v>
      </c>
      <c r="I68" s="80">
        <v>142098</v>
      </c>
      <c r="J68" s="80">
        <v>275359</v>
      </c>
      <c r="K68" s="80">
        <v>146920</v>
      </c>
      <c r="L68" s="80">
        <v>85035</v>
      </c>
      <c r="M68" s="80">
        <v>383386</v>
      </c>
      <c r="N68" s="80">
        <v>115295</v>
      </c>
      <c r="O68" s="81">
        <v>189706</v>
      </c>
      <c r="P68" s="147"/>
    </row>
    <row r="69" spans="1:16" s="145" customFormat="1" ht="18" customHeight="1">
      <c r="A69" s="151"/>
      <c r="B69" s="156" t="s">
        <v>129</v>
      </c>
      <c r="C69" s="152">
        <f t="shared" si="7"/>
        <v>2378060</v>
      </c>
      <c r="D69" s="80">
        <v>400974</v>
      </c>
      <c r="E69" s="80">
        <v>45257</v>
      </c>
      <c r="F69" s="80">
        <v>91363</v>
      </c>
      <c r="G69" s="80">
        <v>368361</v>
      </c>
      <c r="H69" s="80">
        <v>127815</v>
      </c>
      <c r="I69" s="80">
        <v>112047</v>
      </c>
      <c r="J69" s="80">
        <v>353992</v>
      </c>
      <c r="K69" s="80">
        <v>124521</v>
      </c>
      <c r="L69" s="80">
        <v>82896</v>
      </c>
      <c r="M69" s="80">
        <v>374913</v>
      </c>
      <c r="N69" s="80">
        <v>88136</v>
      </c>
      <c r="O69" s="81">
        <v>207785</v>
      </c>
      <c r="P69" s="147"/>
    </row>
    <row r="70" spans="1:16" s="145" customFormat="1" ht="18" customHeight="1">
      <c r="A70" s="151"/>
      <c r="B70" s="156" t="s">
        <v>130</v>
      </c>
      <c r="C70" s="152">
        <f t="shared" si="7"/>
        <v>7897529</v>
      </c>
      <c r="D70" s="80">
        <v>1233546</v>
      </c>
      <c r="E70" s="80">
        <v>188992</v>
      </c>
      <c r="F70" s="80">
        <v>293992</v>
      </c>
      <c r="G70" s="80">
        <v>1113764</v>
      </c>
      <c r="H70" s="80">
        <v>401865</v>
      </c>
      <c r="I70" s="80">
        <v>419051</v>
      </c>
      <c r="J70" s="80">
        <v>1249241</v>
      </c>
      <c r="K70" s="80">
        <v>574721</v>
      </c>
      <c r="L70" s="80">
        <v>476503</v>
      </c>
      <c r="M70" s="80">
        <v>995277</v>
      </c>
      <c r="N70" s="80">
        <v>463736</v>
      </c>
      <c r="O70" s="81">
        <v>486841</v>
      </c>
      <c r="P70" s="147"/>
    </row>
    <row r="71" spans="1:16" s="145" customFormat="1" ht="18" customHeight="1">
      <c r="A71" s="151"/>
      <c r="B71" s="156" t="s">
        <v>131</v>
      </c>
      <c r="C71" s="152">
        <f t="shared" si="7"/>
        <v>1918303</v>
      </c>
      <c r="D71" s="80">
        <v>327723</v>
      </c>
      <c r="E71" s="80">
        <v>43957</v>
      </c>
      <c r="F71" s="80">
        <v>63582</v>
      </c>
      <c r="G71" s="80">
        <v>363872</v>
      </c>
      <c r="H71" s="80">
        <v>86780</v>
      </c>
      <c r="I71" s="80">
        <v>81736</v>
      </c>
      <c r="J71" s="80">
        <v>343081</v>
      </c>
      <c r="K71" s="80">
        <v>60822</v>
      </c>
      <c r="L71" s="80">
        <v>60246</v>
      </c>
      <c r="M71" s="80">
        <v>304743</v>
      </c>
      <c r="N71" s="80">
        <v>112938</v>
      </c>
      <c r="O71" s="81">
        <v>68823</v>
      </c>
      <c r="P71" s="147"/>
    </row>
    <row r="72" spans="1:16" s="145" customFormat="1" ht="18" customHeight="1" thickBot="1">
      <c r="A72" s="151"/>
      <c r="B72" s="159" t="s">
        <v>132</v>
      </c>
      <c r="C72" s="160">
        <f t="shared" si="7"/>
        <v>1532097</v>
      </c>
      <c r="D72" s="83">
        <v>195077</v>
      </c>
      <c r="E72" s="83">
        <v>31056</v>
      </c>
      <c r="F72" s="83">
        <v>83500</v>
      </c>
      <c r="G72" s="83">
        <v>260884</v>
      </c>
      <c r="H72" s="83">
        <v>112713</v>
      </c>
      <c r="I72" s="83">
        <v>84028</v>
      </c>
      <c r="J72" s="83">
        <v>245219</v>
      </c>
      <c r="K72" s="83">
        <v>78186</v>
      </c>
      <c r="L72" s="83">
        <v>82086</v>
      </c>
      <c r="M72" s="83">
        <v>208966</v>
      </c>
      <c r="N72" s="83">
        <v>86913</v>
      </c>
      <c r="O72" s="84">
        <v>63469</v>
      </c>
      <c r="P72" s="147"/>
    </row>
    <row r="73" spans="1:16" s="145" customFormat="1" ht="6.95" customHeight="1">
      <c r="A73" s="149"/>
      <c r="B73" s="185"/>
      <c r="C73" s="261"/>
      <c r="D73" s="181"/>
      <c r="E73" s="181"/>
      <c r="F73" s="181"/>
      <c r="G73" s="181"/>
      <c r="H73" s="181"/>
      <c r="I73" s="181"/>
      <c r="J73" s="181"/>
      <c r="K73" s="181"/>
      <c r="L73" s="181"/>
      <c r="M73" s="181"/>
      <c r="N73" s="181"/>
      <c r="O73" s="182"/>
    </row>
    <row r="74" spans="1:16" s="145" customFormat="1" ht="18" customHeight="1">
      <c r="A74" s="154"/>
      <c r="B74" s="155" t="s">
        <v>58</v>
      </c>
      <c r="C74" s="259">
        <f t="shared" si="7"/>
        <v>33295604</v>
      </c>
      <c r="D74" s="82">
        <f>SUM(D75:D78)</f>
        <v>5280585</v>
      </c>
      <c r="E74" s="82">
        <f t="shared" ref="E74:O74" si="14">SUM(E75:E78)</f>
        <v>633125</v>
      </c>
      <c r="F74" s="82">
        <f t="shared" si="14"/>
        <v>813627</v>
      </c>
      <c r="G74" s="82">
        <f t="shared" si="14"/>
        <v>5294228</v>
      </c>
      <c r="H74" s="82">
        <f t="shared" si="14"/>
        <v>1367611</v>
      </c>
      <c r="I74" s="82">
        <f t="shared" si="14"/>
        <v>1266334</v>
      </c>
      <c r="J74" s="82">
        <f t="shared" si="14"/>
        <v>6077033</v>
      </c>
      <c r="K74" s="82">
        <f t="shared" si="14"/>
        <v>1231248</v>
      </c>
      <c r="L74" s="82">
        <f t="shared" si="14"/>
        <v>1218941</v>
      </c>
      <c r="M74" s="82">
        <f t="shared" si="14"/>
        <v>6450343</v>
      </c>
      <c r="N74" s="82">
        <f t="shared" si="14"/>
        <v>1961257</v>
      </c>
      <c r="O74" s="85">
        <f t="shared" si="14"/>
        <v>1701272</v>
      </c>
      <c r="P74" s="147"/>
    </row>
    <row r="75" spans="1:16" s="145" customFormat="1" ht="18" customHeight="1">
      <c r="A75" s="151"/>
      <c r="B75" s="156" t="s">
        <v>133</v>
      </c>
      <c r="C75" s="152">
        <f t="shared" si="7"/>
        <v>4118300</v>
      </c>
      <c r="D75" s="80">
        <v>747696</v>
      </c>
      <c r="E75" s="80">
        <v>82932</v>
      </c>
      <c r="F75" s="80">
        <v>102827</v>
      </c>
      <c r="G75" s="80">
        <v>636081</v>
      </c>
      <c r="H75" s="80">
        <v>142044</v>
      </c>
      <c r="I75" s="80">
        <v>162492</v>
      </c>
      <c r="J75" s="80">
        <v>734591</v>
      </c>
      <c r="K75" s="80">
        <v>134610</v>
      </c>
      <c r="L75" s="80">
        <v>170536</v>
      </c>
      <c r="M75" s="80">
        <v>854371</v>
      </c>
      <c r="N75" s="80">
        <v>198985</v>
      </c>
      <c r="O75" s="81">
        <v>151135</v>
      </c>
      <c r="P75" s="147"/>
    </row>
    <row r="76" spans="1:16" s="145" customFormat="1" ht="18" customHeight="1">
      <c r="A76" s="151"/>
      <c r="B76" s="156" t="s">
        <v>134</v>
      </c>
      <c r="C76" s="152">
        <f t="shared" si="7"/>
        <v>8801251</v>
      </c>
      <c r="D76" s="80">
        <v>1484188</v>
      </c>
      <c r="E76" s="80">
        <v>188769</v>
      </c>
      <c r="F76" s="80">
        <v>232688</v>
      </c>
      <c r="G76" s="80">
        <v>1406482</v>
      </c>
      <c r="H76" s="80">
        <v>300215</v>
      </c>
      <c r="I76" s="80">
        <v>287355</v>
      </c>
      <c r="J76" s="80">
        <v>1627288</v>
      </c>
      <c r="K76" s="80">
        <v>302924</v>
      </c>
      <c r="L76" s="80">
        <v>328305</v>
      </c>
      <c r="M76" s="80">
        <v>1793286</v>
      </c>
      <c r="N76" s="80">
        <v>466686</v>
      </c>
      <c r="O76" s="81">
        <v>383065</v>
      </c>
      <c r="P76" s="147"/>
    </row>
    <row r="77" spans="1:16" s="145" customFormat="1" ht="18" customHeight="1">
      <c r="A77" s="151"/>
      <c r="B77" s="156" t="s">
        <v>135</v>
      </c>
      <c r="C77" s="152">
        <f t="shared" si="7"/>
        <v>12617307</v>
      </c>
      <c r="D77" s="80">
        <v>1668435</v>
      </c>
      <c r="E77" s="80">
        <v>149423</v>
      </c>
      <c r="F77" s="80">
        <v>274575</v>
      </c>
      <c r="G77" s="80">
        <v>2183900</v>
      </c>
      <c r="H77" s="80">
        <v>684463</v>
      </c>
      <c r="I77" s="80">
        <v>602206</v>
      </c>
      <c r="J77" s="80">
        <v>2251299</v>
      </c>
      <c r="K77" s="80">
        <v>552275</v>
      </c>
      <c r="L77" s="80">
        <v>485302</v>
      </c>
      <c r="M77" s="80">
        <v>2505473</v>
      </c>
      <c r="N77" s="80">
        <v>441502</v>
      </c>
      <c r="O77" s="81">
        <v>818454</v>
      </c>
      <c r="P77" s="147"/>
    </row>
    <row r="78" spans="1:16" s="145" customFormat="1" ht="18" customHeight="1">
      <c r="A78" s="151"/>
      <c r="B78" s="156" t="s">
        <v>136</v>
      </c>
      <c r="C78" s="152">
        <f t="shared" si="7"/>
        <v>7758746</v>
      </c>
      <c r="D78" s="80">
        <v>1380266</v>
      </c>
      <c r="E78" s="80">
        <v>212001</v>
      </c>
      <c r="F78" s="80">
        <v>203537</v>
      </c>
      <c r="G78" s="80">
        <v>1067765</v>
      </c>
      <c r="H78" s="80">
        <v>240889</v>
      </c>
      <c r="I78" s="80">
        <v>214281</v>
      </c>
      <c r="J78" s="80">
        <v>1463855</v>
      </c>
      <c r="K78" s="80">
        <v>241439</v>
      </c>
      <c r="L78" s="80">
        <v>234798</v>
      </c>
      <c r="M78" s="80">
        <v>1297213</v>
      </c>
      <c r="N78" s="80">
        <v>854084</v>
      </c>
      <c r="O78" s="81">
        <v>348618</v>
      </c>
      <c r="P78" s="147"/>
    </row>
    <row r="79" spans="1:16" s="145" customFormat="1" ht="6.95" customHeight="1">
      <c r="A79" s="151"/>
      <c r="B79" s="157"/>
      <c r="C79" s="260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9"/>
      <c r="P79" s="147"/>
    </row>
    <row r="80" spans="1:16" s="145" customFormat="1" ht="18" customHeight="1">
      <c r="A80" s="151"/>
      <c r="B80" s="155" t="s">
        <v>59</v>
      </c>
      <c r="C80" s="259">
        <f t="shared" ref="C80:C85" si="15">D80+E80+F80+G80+H80+I80+J80+K80+L80+M80+N80+O80</f>
        <v>37500937</v>
      </c>
      <c r="D80" s="82">
        <f>SUM(D81:D85)</f>
        <v>7266858</v>
      </c>
      <c r="E80" s="82">
        <f t="shared" ref="E80:O80" si="16">SUM(E81:E85)</f>
        <v>745874</v>
      </c>
      <c r="F80" s="82">
        <f t="shared" si="16"/>
        <v>677196</v>
      </c>
      <c r="G80" s="82">
        <f t="shared" si="16"/>
        <v>6852244</v>
      </c>
      <c r="H80" s="82">
        <f t="shared" si="16"/>
        <v>1057262</v>
      </c>
      <c r="I80" s="82">
        <f t="shared" si="16"/>
        <v>939075</v>
      </c>
      <c r="J80" s="82">
        <f t="shared" si="16"/>
        <v>8081664</v>
      </c>
      <c r="K80" s="82">
        <f t="shared" si="16"/>
        <v>933388</v>
      </c>
      <c r="L80" s="82">
        <f t="shared" si="16"/>
        <v>1061787</v>
      </c>
      <c r="M80" s="82">
        <f t="shared" si="16"/>
        <v>7764622</v>
      </c>
      <c r="N80" s="82">
        <f t="shared" si="16"/>
        <v>980023</v>
      </c>
      <c r="O80" s="85">
        <f t="shared" si="16"/>
        <v>1140944</v>
      </c>
      <c r="P80" s="147"/>
    </row>
    <row r="81" spans="1:16" s="145" customFormat="1" ht="18" customHeight="1">
      <c r="A81" s="151"/>
      <c r="B81" s="156" t="s">
        <v>137</v>
      </c>
      <c r="C81" s="152">
        <f t="shared" si="15"/>
        <v>9231959</v>
      </c>
      <c r="D81" s="80">
        <v>1702823</v>
      </c>
      <c r="E81" s="80">
        <v>255367</v>
      </c>
      <c r="F81" s="80">
        <v>122865</v>
      </c>
      <c r="G81" s="80">
        <v>1779684</v>
      </c>
      <c r="H81" s="80">
        <v>189070</v>
      </c>
      <c r="I81" s="80">
        <v>237694</v>
      </c>
      <c r="J81" s="80">
        <v>2137632</v>
      </c>
      <c r="K81" s="80">
        <v>179765</v>
      </c>
      <c r="L81" s="80">
        <v>307705</v>
      </c>
      <c r="M81" s="80">
        <v>1812632</v>
      </c>
      <c r="N81" s="80">
        <v>257255</v>
      </c>
      <c r="O81" s="81">
        <v>249467</v>
      </c>
      <c r="P81" s="147"/>
    </row>
    <row r="82" spans="1:16" s="145" customFormat="1" ht="18" customHeight="1">
      <c r="A82" s="151"/>
      <c r="B82" s="156" t="s">
        <v>138</v>
      </c>
      <c r="C82" s="152">
        <f t="shared" si="15"/>
        <v>3253606</v>
      </c>
      <c r="D82" s="80">
        <v>629735</v>
      </c>
      <c r="E82" s="80">
        <v>82968</v>
      </c>
      <c r="F82" s="80">
        <v>95065</v>
      </c>
      <c r="G82" s="80">
        <v>529797</v>
      </c>
      <c r="H82" s="80">
        <v>80898</v>
      </c>
      <c r="I82" s="80">
        <v>121237</v>
      </c>
      <c r="J82" s="80">
        <v>580384</v>
      </c>
      <c r="K82" s="80">
        <v>92922</v>
      </c>
      <c r="L82" s="80">
        <v>84442</v>
      </c>
      <c r="M82" s="80">
        <v>699078</v>
      </c>
      <c r="N82" s="80">
        <v>135994</v>
      </c>
      <c r="O82" s="81">
        <v>121086</v>
      </c>
      <c r="P82" s="147"/>
    </row>
    <row r="83" spans="1:16" s="145" customFormat="1" ht="18" customHeight="1">
      <c r="A83" s="151"/>
      <c r="B83" s="156" t="s">
        <v>139</v>
      </c>
      <c r="C83" s="152">
        <f t="shared" si="15"/>
        <v>17980735</v>
      </c>
      <c r="D83" s="80">
        <v>3698004</v>
      </c>
      <c r="E83" s="80">
        <v>221741</v>
      </c>
      <c r="F83" s="80">
        <v>263491</v>
      </c>
      <c r="G83" s="80">
        <v>3195807</v>
      </c>
      <c r="H83" s="80">
        <v>615479</v>
      </c>
      <c r="I83" s="80">
        <v>392572</v>
      </c>
      <c r="J83" s="80">
        <v>4114935</v>
      </c>
      <c r="K83" s="80">
        <v>396039</v>
      </c>
      <c r="L83" s="80">
        <v>443376</v>
      </c>
      <c r="M83" s="80">
        <v>3870629</v>
      </c>
      <c r="N83" s="80">
        <v>334864</v>
      </c>
      <c r="O83" s="81">
        <v>433798</v>
      </c>
      <c r="P83" s="147"/>
    </row>
    <row r="84" spans="1:16" s="145" customFormat="1" ht="27">
      <c r="A84" s="149"/>
      <c r="B84" s="158" t="s">
        <v>140</v>
      </c>
      <c r="C84" s="152">
        <f t="shared" si="15"/>
        <v>4073236</v>
      </c>
      <c r="D84" s="80">
        <v>739418</v>
      </c>
      <c r="E84" s="80">
        <v>113361</v>
      </c>
      <c r="F84" s="80">
        <v>119596</v>
      </c>
      <c r="G84" s="80">
        <v>887089</v>
      </c>
      <c r="H84" s="80">
        <v>84614</v>
      </c>
      <c r="I84" s="80">
        <v>134645</v>
      </c>
      <c r="J84" s="80">
        <v>677028</v>
      </c>
      <c r="K84" s="80">
        <v>142466</v>
      </c>
      <c r="L84" s="80">
        <v>132681</v>
      </c>
      <c r="M84" s="80">
        <v>778306</v>
      </c>
      <c r="N84" s="80">
        <v>150447</v>
      </c>
      <c r="O84" s="81">
        <v>113585</v>
      </c>
    </row>
    <row r="85" spans="1:16" s="145" customFormat="1" ht="18" customHeight="1">
      <c r="A85" s="154"/>
      <c r="B85" s="156" t="s">
        <v>141</v>
      </c>
      <c r="C85" s="152">
        <f t="shared" si="15"/>
        <v>2961401</v>
      </c>
      <c r="D85" s="80">
        <v>496878</v>
      </c>
      <c r="E85" s="80">
        <v>72437</v>
      </c>
      <c r="F85" s="80">
        <v>76179</v>
      </c>
      <c r="G85" s="80">
        <v>459867</v>
      </c>
      <c r="H85" s="80">
        <v>87201</v>
      </c>
      <c r="I85" s="80">
        <v>52927</v>
      </c>
      <c r="J85" s="80">
        <v>571685</v>
      </c>
      <c r="K85" s="80">
        <v>122196</v>
      </c>
      <c r="L85" s="80">
        <v>93583</v>
      </c>
      <c r="M85" s="80">
        <v>603977</v>
      </c>
      <c r="N85" s="80">
        <v>101463</v>
      </c>
      <c r="O85" s="81">
        <v>223008</v>
      </c>
      <c r="P85" s="147"/>
    </row>
    <row r="86" spans="1:16" s="145" customFormat="1" ht="6.95" customHeight="1">
      <c r="A86" s="151"/>
      <c r="B86" s="157"/>
      <c r="C86" s="260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9"/>
      <c r="P86" s="147"/>
    </row>
    <row r="87" spans="1:16" s="145" customFormat="1" ht="18" customHeight="1">
      <c r="A87" s="151"/>
      <c r="B87" s="155" t="s">
        <v>60</v>
      </c>
      <c r="C87" s="259">
        <f t="shared" ref="C87:C91" si="17">D87+E87+F87+G87+H87+I87+J87+K87+L87+M87+N87+O87</f>
        <v>47069969</v>
      </c>
      <c r="D87" s="82">
        <f>SUM(D88:D91)</f>
        <v>8163131</v>
      </c>
      <c r="E87" s="82">
        <f t="shared" ref="E87:O87" si="18">SUM(E88:E91)</f>
        <v>710289</v>
      </c>
      <c r="F87" s="82">
        <f t="shared" si="18"/>
        <v>996353</v>
      </c>
      <c r="G87" s="82">
        <f t="shared" si="18"/>
        <v>7475981</v>
      </c>
      <c r="H87" s="82">
        <f t="shared" si="18"/>
        <v>1060970</v>
      </c>
      <c r="I87" s="82">
        <f t="shared" si="18"/>
        <v>3450234</v>
      </c>
      <c r="J87" s="82">
        <f t="shared" si="18"/>
        <v>9533582</v>
      </c>
      <c r="K87" s="82">
        <f t="shared" si="18"/>
        <v>1072454</v>
      </c>
      <c r="L87" s="82">
        <f t="shared" si="18"/>
        <v>1284811</v>
      </c>
      <c r="M87" s="82">
        <f t="shared" si="18"/>
        <v>8527314</v>
      </c>
      <c r="N87" s="82">
        <f t="shared" si="18"/>
        <v>3818492</v>
      </c>
      <c r="O87" s="85">
        <f t="shared" si="18"/>
        <v>976358</v>
      </c>
      <c r="P87" s="147"/>
    </row>
    <row r="88" spans="1:16" s="145" customFormat="1" ht="18" customHeight="1">
      <c r="A88" s="151"/>
      <c r="B88" s="156" t="s">
        <v>142</v>
      </c>
      <c r="C88" s="152">
        <f t="shared" si="17"/>
        <v>10275568</v>
      </c>
      <c r="D88" s="80">
        <v>2334310</v>
      </c>
      <c r="E88" s="80">
        <v>263721</v>
      </c>
      <c r="F88" s="80">
        <v>201957</v>
      </c>
      <c r="G88" s="80">
        <v>1736463</v>
      </c>
      <c r="H88" s="80">
        <v>299864</v>
      </c>
      <c r="I88" s="80">
        <v>182384</v>
      </c>
      <c r="J88" s="80">
        <v>2249907</v>
      </c>
      <c r="K88" s="80">
        <v>245276</v>
      </c>
      <c r="L88" s="80">
        <v>230338</v>
      </c>
      <c r="M88" s="80">
        <v>2068719</v>
      </c>
      <c r="N88" s="80">
        <v>242883</v>
      </c>
      <c r="O88" s="81">
        <v>219746</v>
      </c>
      <c r="P88" s="147"/>
    </row>
    <row r="89" spans="1:16" s="145" customFormat="1" ht="18" customHeight="1">
      <c r="A89" s="151"/>
      <c r="B89" s="156" t="s">
        <v>143</v>
      </c>
      <c r="C89" s="152">
        <f t="shared" si="17"/>
        <v>11609696</v>
      </c>
      <c r="D89" s="80">
        <v>1337693</v>
      </c>
      <c r="E89" s="80">
        <v>76655</v>
      </c>
      <c r="F89" s="80">
        <v>153057</v>
      </c>
      <c r="G89" s="80">
        <v>1203175</v>
      </c>
      <c r="H89" s="80">
        <v>145713</v>
      </c>
      <c r="I89" s="80">
        <v>2420217</v>
      </c>
      <c r="J89" s="80">
        <v>1392164</v>
      </c>
      <c r="K89" s="80">
        <v>133537</v>
      </c>
      <c r="L89" s="80">
        <v>278584</v>
      </c>
      <c r="M89" s="80">
        <v>1418759</v>
      </c>
      <c r="N89" s="80">
        <v>2907621</v>
      </c>
      <c r="O89" s="81">
        <v>142521</v>
      </c>
      <c r="P89" s="147"/>
    </row>
    <row r="90" spans="1:16" s="145" customFormat="1" ht="18" customHeight="1">
      <c r="A90" s="151"/>
      <c r="B90" s="156" t="s">
        <v>144</v>
      </c>
      <c r="C90" s="152">
        <f t="shared" si="17"/>
        <v>12076943</v>
      </c>
      <c r="D90" s="80">
        <v>2128819</v>
      </c>
      <c r="E90" s="80">
        <v>264538</v>
      </c>
      <c r="F90" s="80">
        <v>376971</v>
      </c>
      <c r="G90" s="80">
        <v>2179126</v>
      </c>
      <c r="H90" s="80">
        <v>360565</v>
      </c>
      <c r="I90" s="80">
        <v>283602</v>
      </c>
      <c r="J90" s="80">
        <v>2673730</v>
      </c>
      <c r="K90" s="80">
        <v>390517</v>
      </c>
      <c r="L90" s="80">
        <v>293121</v>
      </c>
      <c r="M90" s="80">
        <v>2501800</v>
      </c>
      <c r="N90" s="80">
        <v>342439</v>
      </c>
      <c r="O90" s="81">
        <v>281715</v>
      </c>
      <c r="P90" s="147"/>
    </row>
    <row r="91" spans="1:16" s="145" customFormat="1" ht="18" customHeight="1">
      <c r="A91" s="151"/>
      <c r="B91" s="156" t="s">
        <v>145</v>
      </c>
      <c r="C91" s="152">
        <f t="shared" si="17"/>
        <v>13107762</v>
      </c>
      <c r="D91" s="80">
        <v>2362309</v>
      </c>
      <c r="E91" s="80">
        <v>105375</v>
      </c>
      <c r="F91" s="80">
        <v>264368</v>
      </c>
      <c r="G91" s="80">
        <v>2357217</v>
      </c>
      <c r="H91" s="80">
        <v>254828</v>
      </c>
      <c r="I91" s="80">
        <v>564031</v>
      </c>
      <c r="J91" s="80">
        <v>3217781</v>
      </c>
      <c r="K91" s="80">
        <v>303124</v>
      </c>
      <c r="L91" s="80">
        <v>482768</v>
      </c>
      <c r="M91" s="80">
        <v>2538036</v>
      </c>
      <c r="N91" s="80">
        <v>325549</v>
      </c>
      <c r="O91" s="81">
        <v>332376</v>
      </c>
      <c r="P91" s="147"/>
    </row>
    <row r="92" spans="1:16" s="145" customFormat="1" ht="6.95" customHeight="1">
      <c r="A92" s="151"/>
      <c r="B92" s="157"/>
      <c r="C92" s="260"/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9"/>
      <c r="P92" s="147"/>
    </row>
    <row r="93" spans="1:16" s="145" customFormat="1" ht="18" customHeight="1">
      <c r="A93" s="151"/>
      <c r="B93" s="155" t="s">
        <v>61</v>
      </c>
      <c r="C93" s="259">
        <f t="shared" ref="C93:C98" si="19">D93+E93+F93+G93+H93+I93+J93+K93+L93+M93+N93+O93</f>
        <v>44442102</v>
      </c>
      <c r="D93" s="82">
        <f>SUM(D94:D98)</f>
        <v>8199647</v>
      </c>
      <c r="E93" s="82">
        <f t="shared" ref="E93:O93" si="20">SUM(E94:E98)</f>
        <v>755273</v>
      </c>
      <c r="F93" s="82">
        <f t="shared" si="20"/>
        <v>700975</v>
      </c>
      <c r="G93" s="82">
        <f t="shared" si="20"/>
        <v>7890717</v>
      </c>
      <c r="H93" s="82">
        <f t="shared" si="20"/>
        <v>1149105</v>
      </c>
      <c r="I93" s="82">
        <f t="shared" si="20"/>
        <v>1108164</v>
      </c>
      <c r="J93" s="82">
        <f t="shared" si="20"/>
        <v>10258379</v>
      </c>
      <c r="K93" s="82">
        <f t="shared" si="20"/>
        <v>1245530</v>
      </c>
      <c r="L93" s="82">
        <f t="shared" si="20"/>
        <v>1145041</v>
      </c>
      <c r="M93" s="82">
        <f t="shared" si="20"/>
        <v>9503126</v>
      </c>
      <c r="N93" s="82">
        <f t="shared" si="20"/>
        <v>1166946</v>
      </c>
      <c r="O93" s="85">
        <f t="shared" si="20"/>
        <v>1319199</v>
      </c>
      <c r="P93" s="147"/>
    </row>
    <row r="94" spans="1:16" s="145" customFormat="1" ht="18" customHeight="1">
      <c r="A94" s="151"/>
      <c r="B94" s="156" t="s">
        <v>146</v>
      </c>
      <c r="C94" s="152">
        <f t="shared" si="19"/>
        <v>22953785</v>
      </c>
      <c r="D94" s="80">
        <v>4030006</v>
      </c>
      <c r="E94" s="80">
        <v>263148</v>
      </c>
      <c r="F94" s="80">
        <v>229679</v>
      </c>
      <c r="G94" s="80">
        <v>4282752</v>
      </c>
      <c r="H94" s="80">
        <v>458360</v>
      </c>
      <c r="I94" s="80">
        <v>412187</v>
      </c>
      <c r="J94" s="80">
        <v>6073677</v>
      </c>
      <c r="K94" s="80">
        <v>498658</v>
      </c>
      <c r="L94" s="80">
        <v>451448</v>
      </c>
      <c r="M94" s="80">
        <v>5113503</v>
      </c>
      <c r="N94" s="80">
        <v>432000</v>
      </c>
      <c r="O94" s="81">
        <v>708367</v>
      </c>
      <c r="P94" s="147"/>
    </row>
    <row r="95" spans="1:16" s="145" customFormat="1" ht="18" customHeight="1">
      <c r="A95" s="149"/>
      <c r="B95" s="156" t="s">
        <v>147</v>
      </c>
      <c r="C95" s="152">
        <f t="shared" si="19"/>
        <v>7385846</v>
      </c>
      <c r="D95" s="80">
        <v>1473724</v>
      </c>
      <c r="E95" s="80">
        <v>195863</v>
      </c>
      <c r="F95" s="80">
        <v>87749</v>
      </c>
      <c r="G95" s="80">
        <v>1036279</v>
      </c>
      <c r="H95" s="80">
        <v>228220</v>
      </c>
      <c r="I95" s="80">
        <v>276159</v>
      </c>
      <c r="J95" s="80">
        <v>1281201</v>
      </c>
      <c r="K95" s="80">
        <v>312396</v>
      </c>
      <c r="L95" s="80">
        <v>333868</v>
      </c>
      <c r="M95" s="80">
        <v>1695586</v>
      </c>
      <c r="N95" s="80">
        <v>244349</v>
      </c>
      <c r="O95" s="81">
        <v>220452</v>
      </c>
    </row>
    <row r="96" spans="1:16" s="145" customFormat="1" ht="18" customHeight="1">
      <c r="A96" s="154"/>
      <c r="B96" s="156" t="s">
        <v>148</v>
      </c>
      <c r="C96" s="152">
        <f t="shared" si="19"/>
        <v>6932501</v>
      </c>
      <c r="D96" s="80">
        <v>1274088</v>
      </c>
      <c r="E96" s="80">
        <v>139107</v>
      </c>
      <c r="F96" s="80">
        <v>138090</v>
      </c>
      <c r="G96" s="80">
        <v>1296638</v>
      </c>
      <c r="H96" s="80">
        <v>225262</v>
      </c>
      <c r="I96" s="80">
        <v>230204</v>
      </c>
      <c r="J96" s="80">
        <v>1460473</v>
      </c>
      <c r="K96" s="80">
        <v>208796</v>
      </c>
      <c r="L96" s="80">
        <v>178775</v>
      </c>
      <c r="M96" s="80">
        <v>1385390</v>
      </c>
      <c r="N96" s="80">
        <v>211248</v>
      </c>
      <c r="O96" s="81">
        <v>184430</v>
      </c>
      <c r="P96" s="147"/>
    </row>
    <row r="97" spans="1:16" s="145" customFormat="1" ht="18" customHeight="1">
      <c r="A97" s="151"/>
      <c r="B97" s="156" t="s">
        <v>149</v>
      </c>
      <c r="C97" s="152">
        <f t="shared" si="19"/>
        <v>2368635</v>
      </c>
      <c r="D97" s="80">
        <v>499336</v>
      </c>
      <c r="E97" s="80">
        <v>51525</v>
      </c>
      <c r="F97" s="80">
        <v>55556</v>
      </c>
      <c r="G97" s="80">
        <v>426312</v>
      </c>
      <c r="H97" s="80">
        <v>70624</v>
      </c>
      <c r="I97" s="80">
        <v>74295</v>
      </c>
      <c r="J97" s="80">
        <v>470915</v>
      </c>
      <c r="K97" s="80">
        <v>67429</v>
      </c>
      <c r="L97" s="80">
        <v>48368</v>
      </c>
      <c r="M97" s="80">
        <v>468867</v>
      </c>
      <c r="N97" s="80">
        <v>76378</v>
      </c>
      <c r="O97" s="81">
        <v>59030</v>
      </c>
      <c r="P97" s="147"/>
    </row>
    <row r="98" spans="1:16" s="145" customFormat="1" ht="18" customHeight="1">
      <c r="A98" s="151"/>
      <c r="B98" s="156" t="s">
        <v>150</v>
      </c>
      <c r="C98" s="152">
        <f t="shared" si="19"/>
        <v>4801335</v>
      </c>
      <c r="D98" s="80">
        <v>922493</v>
      </c>
      <c r="E98" s="80">
        <v>105630</v>
      </c>
      <c r="F98" s="80">
        <v>189901</v>
      </c>
      <c r="G98" s="80">
        <v>848736</v>
      </c>
      <c r="H98" s="80">
        <v>166639</v>
      </c>
      <c r="I98" s="80">
        <v>115319</v>
      </c>
      <c r="J98" s="80">
        <v>972113</v>
      </c>
      <c r="K98" s="80">
        <v>158251</v>
      </c>
      <c r="L98" s="80">
        <v>132582</v>
      </c>
      <c r="M98" s="80">
        <v>839780</v>
      </c>
      <c r="N98" s="80">
        <v>202971</v>
      </c>
      <c r="O98" s="81">
        <v>146920</v>
      </c>
      <c r="P98" s="147"/>
    </row>
    <row r="99" spans="1:16" s="145" customFormat="1" ht="6.95" customHeight="1">
      <c r="A99" s="151"/>
      <c r="B99" s="157"/>
      <c r="C99" s="260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9"/>
      <c r="P99" s="147"/>
    </row>
    <row r="100" spans="1:16" s="145" customFormat="1" ht="29.25" customHeight="1">
      <c r="A100" s="151"/>
      <c r="B100" s="136" t="s">
        <v>151</v>
      </c>
      <c r="C100" s="259">
        <f t="shared" ref="C100:C107" si="21">D100+E100+F100+G100+H100+I100+J100+K100+L100+M100+N100+O100</f>
        <v>14414644</v>
      </c>
      <c r="D100" s="82">
        <f>SUM(D101:D107)</f>
        <v>2588210</v>
      </c>
      <c r="E100" s="82">
        <f t="shared" ref="E100:O100" si="22">SUM(E101:E107)</f>
        <v>305069</v>
      </c>
      <c r="F100" s="82">
        <f t="shared" si="22"/>
        <v>465146</v>
      </c>
      <c r="G100" s="82">
        <f t="shared" si="22"/>
        <v>2103758</v>
      </c>
      <c r="H100" s="82">
        <f t="shared" si="22"/>
        <v>666886</v>
      </c>
      <c r="I100" s="82">
        <f t="shared" si="22"/>
        <v>772980</v>
      </c>
      <c r="J100" s="82">
        <f t="shared" si="22"/>
        <v>2582989</v>
      </c>
      <c r="K100" s="82">
        <f t="shared" si="22"/>
        <v>671166</v>
      </c>
      <c r="L100" s="82">
        <f t="shared" si="22"/>
        <v>689534</v>
      </c>
      <c r="M100" s="82">
        <f t="shared" si="22"/>
        <v>2484588</v>
      </c>
      <c r="N100" s="82">
        <f t="shared" si="22"/>
        <v>533375</v>
      </c>
      <c r="O100" s="85">
        <f t="shared" si="22"/>
        <v>550943</v>
      </c>
      <c r="P100" s="147"/>
    </row>
    <row r="101" spans="1:16" s="145" customFormat="1" ht="18" customHeight="1">
      <c r="A101" s="151"/>
      <c r="B101" s="156" t="s">
        <v>152</v>
      </c>
      <c r="C101" s="152">
        <f t="shared" si="21"/>
        <v>583780</v>
      </c>
      <c r="D101" s="80">
        <v>97714</v>
      </c>
      <c r="E101" s="80">
        <v>5280</v>
      </c>
      <c r="F101" s="80">
        <v>8709</v>
      </c>
      <c r="G101" s="80">
        <v>48455</v>
      </c>
      <c r="H101" s="80">
        <v>10401</v>
      </c>
      <c r="I101" s="80">
        <v>88718</v>
      </c>
      <c r="J101" s="80">
        <v>79142</v>
      </c>
      <c r="K101" s="80">
        <v>59001</v>
      </c>
      <c r="L101" s="80">
        <v>51449</v>
      </c>
      <c r="M101" s="80">
        <v>101059</v>
      </c>
      <c r="N101" s="80">
        <v>10421</v>
      </c>
      <c r="O101" s="81">
        <v>23431</v>
      </c>
      <c r="P101" s="147"/>
    </row>
    <row r="102" spans="1:16" s="145" customFormat="1" ht="18" customHeight="1">
      <c r="A102" s="151"/>
      <c r="B102" s="156" t="s">
        <v>153</v>
      </c>
      <c r="C102" s="152">
        <f t="shared" si="21"/>
        <v>411157</v>
      </c>
      <c r="D102" s="80">
        <v>49802</v>
      </c>
      <c r="E102" s="80">
        <v>12106</v>
      </c>
      <c r="F102" s="80">
        <v>19892</v>
      </c>
      <c r="G102" s="80">
        <v>49258</v>
      </c>
      <c r="H102" s="80">
        <v>36204</v>
      </c>
      <c r="I102" s="80">
        <v>26784</v>
      </c>
      <c r="J102" s="80">
        <v>63674</v>
      </c>
      <c r="K102" s="80">
        <v>32541</v>
      </c>
      <c r="L102" s="80">
        <v>26518</v>
      </c>
      <c r="M102" s="80">
        <v>51592</v>
      </c>
      <c r="N102" s="80">
        <v>21188</v>
      </c>
      <c r="O102" s="81">
        <v>21598</v>
      </c>
      <c r="P102" s="147"/>
    </row>
    <row r="103" spans="1:16" s="145" customFormat="1" ht="18" customHeight="1">
      <c r="A103" s="151"/>
      <c r="B103" s="156" t="s">
        <v>154</v>
      </c>
      <c r="C103" s="152">
        <f t="shared" si="21"/>
        <v>5169557</v>
      </c>
      <c r="D103" s="80">
        <v>953076</v>
      </c>
      <c r="E103" s="80">
        <v>98482</v>
      </c>
      <c r="F103" s="80">
        <v>129796</v>
      </c>
      <c r="G103" s="80">
        <v>766337</v>
      </c>
      <c r="H103" s="80">
        <v>236365</v>
      </c>
      <c r="I103" s="80">
        <v>218129</v>
      </c>
      <c r="J103" s="80">
        <v>1066848</v>
      </c>
      <c r="K103" s="80">
        <v>226816</v>
      </c>
      <c r="L103" s="80">
        <v>162599</v>
      </c>
      <c r="M103" s="80">
        <v>972250</v>
      </c>
      <c r="N103" s="80">
        <v>176854</v>
      </c>
      <c r="O103" s="81">
        <v>162005</v>
      </c>
      <c r="P103" s="147"/>
    </row>
    <row r="104" spans="1:16" s="145" customFormat="1" ht="18" customHeight="1">
      <c r="A104" s="149"/>
      <c r="B104" s="156" t="s">
        <v>155</v>
      </c>
      <c r="C104" s="152">
        <f t="shared" si="21"/>
        <v>2429072</v>
      </c>
      <c r="D104" s="80">
        <v>659156</v>
      </c>
      <c r="E104" s="80">
        <v>59796</v>
      </c>
      <c r="F104" s="80">
        <v>64370</v>
      </c>
      <c r="G104" s="80">
        <v>352584</v>
      </c>
      <c r="H104" s="80">
        <v>73456</v>
      </c>
      <c r="I104" s="80">
        <v>68978</v>
      </c>
      <c r="J104" s="80">
        <v>370008</v>
      </c>
      <c r="K104" s="80">
        <v>74520</v>
      </c>
      <c r="L104" s="80">
        <v>95129</v>
      </c>
      <c r="M104" s="80">
        <v>445551</v>
      </c>
      <c r="N104" s="80">
        <v>93536</v>
      </c>
      <c r="O104" s="81">
        <v>71988</v>
      </c>
    </row>
    <row r="105" spans="1:16" s="145" customFormat="1" ht="18" customHeight="1">
      <c r="A105" s="154"/>
      <c r="B105" s="156" t="s">
        <v>156</v>
      </c>
      <c r="C105" s="152">
        <f t="shared" si="21"/>
        <v>2122756</v>
      </c>
      <c r="D105" s="80">
        <v>228499</v>
      </c>
      <c r="E105" s="80">
        <v>59379</v>
      </c>
      <c r="F105" s="80">
        <v>103022</v>
      </c>
      <c r="G105" s="80">
        <v>350406</v>
      </c>
      <c r="H105" s="80">
        <v>86133</v>
      </c>
      <c r="I105" s="80">
        <v>161298</v>
      </c>
      <c r="J105" s="80">
        <v>319632</v>
      </c>
      <c r="K105" s="80">
        <v>105835</v>
      </c>
      <c r="L105" s="80">
        <v>117870</v>
      </c>
      <c r="M105" s="80">
        <v>366767</v>
      </c>
      <c r="N105" s="80">
        <v>107128</v>
      </c>
      <c r="O105" s="81">
        <v>116787</v>
      </c>
      <c r="P105" s="147"/>
    </row>
    <row r="106" spans="1:16" s="145" customFormat="1" ht="18" customHeight="1">
      <c r="A106" s="151"/>
      <c r="B106" s="156" t="s">
        <v>157</v>
      </c>
      <c r="C106" s="152">
        <f t="shared" si="21"/>
        <v>2825325</v>
      </c>
      <c r="D106" s="80">
        <v>469790</v>
      </c>
      <c r="E106" s="80">
        <v>55713</v>
      </c>
      <c r="F106" s="80">
        <v>103339</v>
      </c>
      <c r="G106" s="80">
        <v>407050</v>
      </c>
      <c r="H106" s="80">
        <v>125332</v>
      </c>
      <c r="I106" s="80">
        <v>146490</v>
      </c>
      <c r="J106" s="80">
        <v>540210</v>
      </c>
      <c r="K106" s="80">
        <v>140364</v>
      </c>
      <c r="L106" s="80">
        <v>203120</v>
      </c>
      <c r="M106" s="80">
        <v>428864</v>
      </c>
      <c r="N106" s="80">
        <v>90778</v>
      </c>
      <c r="O106" s="81">
        <v>114275</v>
      </c>
      <c r="P106" s="147"/>
    </row>
    <row r="107" spans="1:16" s="145" customFormat="1" ht="18" customHeight="1" thickBot="1">
      <c r="A107" s="151"/>
      <c r="B107" s="159" t="s">
        <v>158</v>
      </c>
      <c r="C107" s="160">
        <f t="shared" si="21"/>
        <v>872997</v>
      </c>
      <c r="D107" s="83">
        <v>130173</v>
      </c>
      <c r="E107" s="83">
        <v>14313</v>
      </c>
      <c r="F107" s="83">
        <v>36018</v>
      </c>
      <c r="G107" s="83">
        <v>129668</v>
      </c>
      <c r="H107" s="83">
        <v>98995</v>
      </c>
      <c r="I107" s="83">
        <v>62583</v>
      </c>
      <c r="J107" s="83">
        <v>143475</v>
      </c>
      <c r="K107" s="83">
        <v>32089</v>
      </c>
      <c r="L107" s="83">
        <v>32849</v>
      </c>
      <c r="M107" s="83">
        <v>118505</v>
      </c>
      <c r="N107" s="83">
        <v>33470</v>
      </c>
      <c r="O107" s="84">
        <v>40859</v>
      </c>
      <c r="P107" s="147"/>
    </row>
    <row r="108" spans="1:16" s="145" customFormat="1" ht="6.95" customHeight="1">
      <c r="A108" s="151"/>
      <c r="B108" s="185"/>
      <c r="C108" s="261"/>
      <c r="D108" s="181"/>
      <c r="E108" s="181"/>
      <c r="F108" s="181"/>
      <c r="G108" s="181"/>
      <c r="H108" s="181"/>
      <c r="I108" s="181"/>
      <c r="J108" s="181"/>
      <c r="K108" s="181"/>
      <c r="L108" s="181"/>
      <c r="M108" s="181"/>
      <c r="N108" s="181"/>
      <c r="O108" s="182"/>
      <c r="P108" s="147"/>
    </row>
    <row r="109" spans="1:16" s="145" customFormat="1" ht="18" customHeight="1">
      <c r="A109" s="151"/>
      <c r="B109" s="155" t="s">
        <v>159</v>
      </c>
      <c r="C109" s="259">
        <f t="shared" ref="C109:C115" si="23">D109+E109+F109+G109+H109+I109+J109+K109+L109+M109+N109+O109</f>
        <v>12403024</v>
      </c>
      <c r="D109" s="82">
        <f>SUM(D110:D115)</f>
        <v>1822523</v>
      </c>
      <c r="E109" s="82">
        <f t="shared" ref="E109:O109" si="24">SUM(E110:E115)</f>
        <v>303398</v>
      </c>
      <c r="F109" s="82">
        <f t="shared" si="24"/>
        <v>310033</v>
      </c>
      <c r="G109" s="82">
        <f t="shared" si="24"/>
        <v>1947175</v>
      </c>
      <c r="H109" s="82">
        <f t="shared" si="24"/>
        <v>526295</v>
      </c>
      <c r="I109" s="82">
        <f t="shared" si="24"/>
        <v>609978</v>
      </c>
      <c r="J109" s="82">
        <f t="shared" si="24"/>
        <v>2036792</v>
      </c>
      <c r="K109" s="82">
        <f t="shared" si="24"/>
        <v>789784</v>
      </c>
      <c r="L109" s="82">
        <f t="shared" si="24"/>
        <v>687524</v>
      </c>
      <c r="M109" s="82">
        <f t="shared" si="24"/>
        <v>2026760</v>
      </c>
      <c r="N109" s="82">
        <f t="shared" si="24"/>
        <v>631322</v>
      </c>
      <c r="O109" s="85">
        <f t="shared" si="24"/>
        <v>711440</v>
      </c>
      <c r="P109" s="147"/>
    </row>
    <row r="110" spans="1:16" s="145" customFormat="1" ht="18" customHeight="1">
      <c r="A110" s="151"/>
      <c r="B110" s="156" t="s">
        <v>160</v>
      </c>
      <c r="C110" s="152">
        <f t="shared" si="23"/>
        <v>723097</v>
      </c>
      <c r="D110" s="80">
        <v>106257</v>
      </c>
      <c r="E110" s="80">
        <v>15708</v>
      </c>
      <c r="F110" s="80">
        <v>23429</v>
      </c>
      <c r="G110" s="80">
        <v>112448</v>
      </c>
      <c r="H110" s="80">
        <v>22902</v>
      </c>
      <c r="I110" s="80">
        <v>25645</v>
      </c>
      <c r="J110" s="80">
        <v>149649</v>
      </c>
      <c r="K110" s="80">
        <v>39449</v>
      </c>
      <c r="L110" s="80">
        <v>46047</v>
      </c>
      <c r="M110" s="80">
        <v>131765</v>
      </c>
      <c r="N110" s="80">
        <v>20581</v>
      </c>
      <c r="O110" s="81">
        <v>29217</v>
      </c>
      <c r="P110" s="147"/>
    </row>
    <row r="111" spans="1:16" s="145" customFormat="1" ht="18" customHeight="1">
      <c r="A111" s="151"/>
      <c r="B111" s="156" t="s">
        <v>161</v>
      </c>
      <c r="C111" s="152">
        <f t="shared" si="23"/>
        <v>4686582</v>
      </c>
      <c r="D111" s="80">
        <v>611344</v>
      </c>
      <c r="E111" s="80">
        <v>127240</v>
      </c>
      <c r="F111" s="80">
        <v>197967</v>
      </c>
      <c r="G111" s="80">
        <v>657829</v>
      </c>
      <c r="H111" s="80">
        <v>211516</v>
      </c>
      <c r="I111" s="80">
        <v>263612</v>
      </c>
      <c r="J111" s="80">
        <v>657711</v>
      </c>
      <c r="K111" s="80">
        <v>373345</v>
      </c>
      <c r="L111" s="80">
        <v>314307</v>
      </c>
      <c r="M111" s="80">
        <v>708106</v>
      </c>
      <c r="N111" s="80">
        <v>268106</v>
      </c>
      <c r="O111" s="81">
        <v>295499</v>
      </c>
      <c r="P111" s="147"/>
    </row>
    <row r="112" spans="1:16" s="145" customFormat="1" ht="18" customHeight="1">
      <c r="A112" s="149"/>
      <c r="B112" s="156" t="s">
        <v>162</v>
      </c>
      <c r="C112" s="152">
        <f t="shared" si="23"/>
        <v>4256564</v>
      </c>
      <c r="D112" s="80">
        <v>771644</v>
      </c>
      <c r="E112" s="80">
        <v>81524</v>
      </c>
      <c r="F112" s="80">
        <v>15030</v>
      </c>
      <c r="G112" s="80">
        <v>861858</v>
      </c>
      <c r="H112" s="80">
        <v>145079</v>
      </c>
      <c r="I112" s="80">
        <v>124255</v>
      </c>
      <c r="J112" s="80">
        <v>797393</v>
      </c>
      <c r="K112" s="80">
        <v>139380</v>
      </c>
      <c r="L112" s="80">
        <v>158565</v>
      </c>
      <c r="M112" s="80">
        <v>853617</v>
      </c>
      <c r="N112" s="80">
        <v>162758</v>
      </c>
      <c r="O112" s="81">
        <v>145461</v>
      </c>
    </row>
    <row r="113" spans="1:16" s="145" customFormat="1" ht="18" customHeight="1">
      <c r="A113" s="154"/>
      <c r="B113" s="156" t="s">
        <v>163</v>
      </c>
      <c r="C113" s="152">
        <f t="shared" si="23"/>
        <v>1955755</v>
      </c>
      <c r="D113" s="80">
        <v>280565</v>
      </c>
      <c r="E113" s="80">
        <v>54763</v>
      </c>
      <c r="F113" s="80">
        <v>50205</v>
      </c>
      <c r="G113" s="80">
        <v>235040</v>
      </c>
      <c r="H113" s="80">
        <v>72424</v>
      </c>
      <c r="I113" s="80">
        <v>133396</v>
      </c>
      <c r="J113" s="80">
        <v>320859</v>
      </c>
      <c r="K113" s="80">
        <v>155971</v>
      </c>
      <c r="L113" s="80">
        <v>108604</v>
      </c>
      <c r="M113" s="80">
        <v>259531</v>
      </c>
      <c r="N113" s="80">
        <v>126015</v>
      </c>
      <c r="O113" s="81">
        <v>158382</v>
      </c>
      <c r="P113" s="147"/>
    </row>
    <row r="114" spans="1:16" s="145" customFormat="1" ht="18" customHeight="1">
      <c r="A114" s="151"/>
      <c r="B114" s="156" t="s">
        <v>164</v>
      </c>
      <c r="C114" s="152">
        <f t="shared" si="23"/>
        <v>521162</v>
      </c>
      <c r="D114" s="80">
        <v>32440</v>
      </c>
      <c r="E114" s="80">
        <v>19370</v>
      </c>
      <c r="F114" s="80">
        <v>12347</v>
      </c>
      <c r="G114" s="80">
        <v>51109</v>
      </c>
      <c r="H114" s="80">
        <v>45955</v>
      </c>
      <c r="I114" s="80">
        <v>37425</v>
      </c>
      <c r="J114" s="80">
        <v>82415</v>
      </c>
      <c r="K114" s="80">
        <v>62701</v>
      </c>
      <c r="L114" s="80">
        <v>47500</v>
      </c>
      <c r="M114" s="80">
        <v>54277</v>
      </c>
      <c r="N114" s="80">
        <v>32290</v>
      </c>
      <c r="O114" s="81">
        <v>43333</v>
      </c>
      <c r="P114" s="147"/>
    </row>
    <row r="115" spans="1:16" s="145" customFormat="1" ht="18" customHeight="1">
      <c r="A115" s="151"/>
      <c r="B115" s="156" t="s">
        <v>165</v>
      </c>
      <c r="C115" s="152">
        <f t="shared" si="23"/>
        <v>259864</v>
      </c>
      <c r="D115" s="80">
        <v>20273</v>
      </c>
      <c r="E115" s="80">
        <v>4793</v>
      </c>
      <c r="F115" s="80">
        <v>11055</v>
      </c>
      <c r="G115" s="80">
        <v>28891</v>
      </c>
      <c r="H115" s="80">
        <v>28419</v>
      </c>
      <c r="I115" s="80">
        <v>25645</v>
      </c>
      <c r="J115" s="80">
        <v>28765</v>
      </c>
      <c r="K115" s="80">
        <v>18938</v>
      </c>
      <c r="L115" s="80">
        <v>12501</v>
      </c>
      <c r="M115" s="80">
        <v>19464</v>
      </c>
      <c r="N115" s="80">
        <v>21572</v>
      </c>
      <c r="O115" s="81">
        <v>39548</v>
      </c>
      <c r="P115" s="147"/>
    </row>
    <row r="116" spans="1:16" s="145" customFormat="1" ht="6.95" customHeight="1">
      <c r="A116" s="151"/>
      <c r="B116" s="157"/>
      <c r="C116" s="260"/>
      <c r="D116" s="78"/>
      <c r="E116" s="78"/>
      <c r="F116" s="78"/>
      <c r="G116" s="78"/>
      <c r="H116" s="78"/>
      <c r="I116" s="78"/>
      <c r="J116" s="78"/>
      <c r="K116" s="78"/>
      <c r="L116" s="78"/>
      <c r="M116" s="78"/>
      <c r="N116" s="78"/>
      <c r="O116" s="79"/>
      <c r="P116" s="147"/>
    </row>
    <row r="117" spans="1:16" s="145" customFormat="1" ht="18" customHeight="1">
      <c r="A117" s="151"/>
      <c r="B117" s="155" t="s">
        <v>64</v>
      </c>
      <c r="C117" s="259">
        <f t="shared" ref="C117:C124" si="25">D117+E117+F117+G117+H117+I117+J117+K117+L117+M117+N117+O117</f>
        <v>7883958</v>
      </c>
      <c r="D117" s="82">
        <f>SUM(D118:D124)</f>
        <v>816758</v>
      </c>
      <c r="E117" s="82">
        <f t="shared" ref="E117:O117" si="26">SUM(E118:E124)</f>
        <v>132815</v>
      </c>
      <c r="F117" s="82">
        <f t="shared" si="26"/>
        <v>295581</v>
      </c>
      <c r="G117" s="82">
        <f t="shared" si="26"/>
        <v>852192</v>
      </c>
      <c r="H117" s="82">
        <f t="shared" si="26"/>
        <v>431334</v>
      </c>
      <c r="I117" s="82">
        <f t="shared" si="26"/>
        <v>487662</v>
      </c>
      <c r="J117" s="82">
        <f t="shared" si="26"/>
        <v>1035096</v>
      </c>
      <c r="K117" s="82">
        <f t="shared" si="26"/>
        <v>595974</v>
      </c>
      <c r="L117" s="82">
        <f t="shared" si="26"/>
        <v>568098</v>
      </c>
      <c r="M117" s="82">
        <f t="shared" si="26"/>
        <v>1152286</v>
      </c>
      <c r="N117" s="82">
        <f t="shared" si="26"/>
        <v>527132</v>
      </c>
      <c r="O117" s="85">
        <f t="shared" si="26"/>
        <v>989030</v>
      </c>
      <c r="P117" s="147"/>
    </row>
    <row r="118" spans="1:16" s="145" customFormat="1" ht="18" customHeight="1">
      <c r="A118" s="151"/>
      <c r="B118" s="156" t="s">
        <v>166</v>
      </c>
      <c r="C118" s="152">
        <f t="shared" si="25"/>
        <v>439399</v>
      </c>
      <c r="D118" s="80">
        <v>48413</v>
      </c>
      <c r="E118" s="80">
        <v>6012</v>
      </c>
      <c r="F118" s="80">
        <v>15596</v>
      </c>
      <c r="G118" s="80">
        <v>40041</v>
      </c>
      <c r="H118" s="80">
        <v>30719</v>
      </c>
      <c r="I118" s="80">
        <v>24934</v>
      </c>
      <c r="J118" s="80">
        <v>63253</v>
      </c>
      <c r="K118" s="80">
        <v>29960</v>
      </c>
      <c r="L118" s="80">
        <v>42909</v>
      </c>
      <c r="M118" s="80">
        <v>57147</v>
      </c>
      <c r="N118" s="80">
        <v>28254</v>
      </c>
      <c r="O118" s="81">
        <v>52161</v>
      </c>
      <c r="P118" s="147"/>
    </row>
    <row r="119" spans="1:16" s="145" customFormat="1" ht="18" customHeight="1">
      <c r="A119" s="151"/>
      <c r="B119" s="156" t="s">
        <v>167</v>
      </c>
      <c r="C119" s="152">
        <f t="shared" si="25"/>
        <v>1605092</v>
      </c>
      <c r="D119" s="80">
        <v>282825</v>
      </c>
      <c r="E119" s="80">
        <v>26767</v>
      </c>
      <c r="F119" s="80">
        <v>83938</v>
      </c>
      <c r="G119" s="80">
        <v>257988</v>
      </c>
      <c r="H119" s="80">
        <v>76657</v>
      </c>
      <c r="I119" s="80">
        <v>89403</v>
      </c>
      <c r="J119" s="80">
        <v>218887</v>
      </c>
      <c r="K119" s="80">
        <v>72506</v>
      </c>
      <c r="L119" s="80">
        <v>125894</v>
      </c>
      <c r="M119" s="80">
        <v>238508</v>
      </c>
      <c r="N119" s="80">
        <v>76804</v>
      </c>
      <c r="O119" s="81">
        <v>54915</v>
      </c>
      <c r="P119" s="147"/>
    </row>
    <row r="120" spans="1:16" s="145" customFormat="1" ht="18" customHeight="1">
      <c r="A120" s="151"/>
      <c r="B120" s="156" t="s">
        <v>168</v>
      </c>
      <c r="C120" s="152">
        <f t="shared" si="25"/>
        <v>708044</v>
      </c>
      <c r="D120" s="80">
        <v>78528</v>
      </c>
      <c r="E120" s="80">
        <v>15118</v>
      </c>
      <c r="F120" s="80">
        <v>31497</v>
      </c>
      <c r="G120" s="80">
        <v>86147</v>
      </c>
      <c r="H120" s="80">
        <v>42404</v>
      </c>
      <c r="I120" s="80">
        <v>59924</v>
      </c>
      <c r="J120" s="80">
        <v>113610</v>
      </c>
      <c r="K120" s="80">
        <v>48027</v>
      </c>
      <c r="L120" s="80">
        <v>54758</v>
      </c>
      <c r="M120" s="80">
        <v>74215</v>
      </c>
      <c r="N120" s="80">
        <v>53395</v>
      </c>
      <c r="O120" s="81">
        <v>50421</v>
      </c>
      <c r="P120" s="147"/>
    </row>
    <row r="121" spans="1:16" s="145" customFormat="1" ht="18" customHeight="1">
      <c r="A121" s="149"/>
      <c r="B121" s="156" t="s">
        <v>169</v>
      </c>
      <c r="C121" s="152">
        <f t="shared" si="25"/>
        <v>3297303</v>
      </c>
      <c r="D121" s="80">
        <v>199267</v>
      </c>
      <c r="E121" s="80">
        <v>42594</v>
      </c>
      <c r="F121" s="80">
        <v>92786</v>
      </c>
      <c r="G121" s="80">
        <v>279845</v>
      </c>
      <c r="H121" s="80">
        <v>176928</v>
      </c>
      <c r="I121" s="80">
        <v>196557</v>
      </c>
      <c r="J121" s="80">
        <v>381443</v>
      </c>
      <c r="K121" s="80">
        <v>337432</v>
      </c>
      <c r="L121" s="80">
        <v>204669</v>
      </c>
      <c r="M121" s="80">
        <v>519963</v>
      </c>
      <c r="N121" s="80">
        <v>262282</v>
      </c>
      <c r="O121" s="81">
        <v>603537</v>
      </c>
    </row>
    <row r="122" spans="1:16" s="145" customFormat="1" ht="18" customHeight="1">
      <c r="A122" s="154"/>
      <c r="B122" s="156" t="s">
        <v>170</v>
      </c>
      <c r="C122" s="152">
        <f t="shared" si="25"/>
        <v>968899</v>
      </c>
      <c r="D122" s="80">
        <v>70125</v>
      </c>
      <c r="E122" s="80">
        <v>16722</v>
      </c>
      <c r="F122" s="80">
        <v>27756</v>
      </c>
      <c r="G122" s="80">
        <v>93968</v>
      </c>
      <c r="H122" s="80">
        <v>59722</v>
      </c>
      <c r="I122" s="80">
        <v>61814</v>
      </c>
      <c r="J122" s="80">
        <v>118885</v>
      </c>
      <c r="K122" s="80">
        <v>65081</v>
      </c>
      <c r="L122" s="80">
        <v>87924</v>
      </c>
      <c r="M122" s="80">
        <v>156333</v>
      </c>
      <c r="N122" s="80">
        <v>50506</v>
      </c>
      <c r="O122" s="81">
        <v>160063</v>
      </c>
      <c r="P122" s="147"/>
    </row>
    <row r="123" spans="1:16" s="145" customFormat="1" ht="18" customHeight="1">
      <c r="A123" s="151"/>
      <c r="B123" s="156" t="s">
        <v>171</v>
      </c>
      <c r="C123" s="152">
        <f t="shared" si="25"/>
        <v>236121</v>
      </c>
      <c r="D123" s="80">
        <v>32450</v>
      </c>
      <c r="E123" s="80">
        <v>6088</v>
      </c>
      <c r="F123" s="80">
        <v>11676</v>
      </c>
      <c r="G123" s="80">
        <v>26932</v>
      </c>
      <c r="H123" s="80">
        <v>14869</v>
      </c>
      <c r="I123" s="80">
        <v>10384</v>
      </c>
      <c r="J123" s="80">
        <v>38232</v>
      </c>
      <c r="K123" s="80">
        <v>13020</v>
      </c>
      <c r="L123" s="80">
        <v>15449</v>
      </c>
      <c r="M123" s="80">
        <v>35493</v>
      </c>
      <c r="N123" s="80">
        <v>12686</v>
      </c>
      <c r="O123" s="81">
        <v>18842</v>
      </c>
      <c r="P123" s="147"/>
    </row>
    <row r="124" spans="1:16" s="145" customFormat="1" ht="18" customHeight="1">
      <c r="A124" s="151"/>
      <c r="B124" s="156" t="s">
        <v>172</v>
      </c>
      <c r="C124" s="152">
        <f t="shared" si="25"/>
        <v>629100</v>
      </c>
      <c r="D124" s="80">
        <v>105150</v>
      </c>
      <c r="E124" s="80">
        <v>19514</v>
      </c>
      <c r="F124" s="80">
        <v>32332</v>
      </c>
      <c r="G124" s="80">
        <v>67271</v>
      </c>
      <c r="H124" s="80">
        <v>30035</v>
      </c>
      <c r="I124" s="80">
        <v>44646</v>
      </c>
      <c r="J124" s="80">
        <v>100786</v>
      </c>
      <c r="K124" s="80">
        <v>29948</v>
      </c>
      <c r="L124" s="80">
        <v>36495</v>
      </c>
      <c r="M124" s="80">
        <v>70627</v>
      </c>
      <c r="N124" s="80">
        <v>43205</v>
      </c>
      <c r="O124" s="81">
        <v>49091</v>
      </c>
      <c r="P124" s="147"/>
    </row>
    <row r="125" spans="1:16" s="145" customFormat="1" ht="6.95" customHeight="1">
      <c r="A125" s="151"/>
      <c r="B125" s="157"/>
      <c r="C125" s="260"/>
      <c r="D125" s="78"/>
      <c r="E125" s="78"/>
      <c r="F125" s="78"/>
      <c r="G125" s="78"/>
      <c r="H125" s="78"/>
      <c r="I125" s="78"/>
      <c r="J125" s="78"/>
      <c r="K125" s="78"/>
      <c r="L125" s="78"/>
      <c r="M125" s="78"/>
      <c r="N125" s="78"/>
      <c r="O125" s="79"/>
      <c r="P125" s="147"/>
    </row>
    <row r="126" spans="1:16" s="145" customFormat="1" ht="18" customHeight="1">
      <c r="A126" s="151"/>
      <c r="B126" s="155" t="s">
        <v>65</v>
      </c>
      <c r="C126" s="259">
        <f t="shared" ref="C126:C131" si="27">D126+E126+F126+G126+H126+I126+J126+K126+L126+M126+N126+O126</f>
        <v>6114818</v>
      </c>
      <c r="D126" s="82">
        <f>SUM(D127:D131)</f>
        <v>695984</v>
      </c>
      <c r="E126" s="82">
        <f t="shared" ref="E126:O126" si="28">SUM(E127:E131)</f>
        <v>176068</v>
      </c>
      <c r="F126" s="82">
        <f t="shared" si="28"/>
        <v>283501</v>
      </c>
      <c r="G126" s="82">
        <f t="shared" si="28"/>
        <v>814179</v>
      </c>
      <c r="H126" s="82">
        <f t="shared" si="28"/>
        <v>327304</v>
      </c>
      <c r="I126" s="82">
        <f t="shared" si="28"/>
        <v>412066</v>
      </c>
      <c r="J126" s="82">
        <f t="shared" si="28"/>
        <v>973015</v>
      </c>
      <c r="K126" s="82">
        <f t="shared" si="28"/>
        <v>367558</v>
      </c>
      <c r="L126" s="82">
        <f t="shared" si="28"/>
        <v>376818</v>
      </c>
      <c r="M126" s="82">
        <f t="shared" si="28"/>
        <v>916866</v>
      </c>
      <c r="N126" s="82">
        <f t="shared" si="28"/>
        <v>351797</v>
      </c>
      <c r="O126" s="85">
        <f t="shared" si="28"/>
        <v>419662</v>
      </c>
      <c r="P126" s="147"/>
    </row>
    <row r="127" spans="1:16" s="145" customFormat="1" ht="18" customHeight="1">
      <c r="A127" s="151"/>
      <c r="B127" s="156" t="s">
        <v>173</v>
      </c>
      <c r="C127" s="152">
        <f t="shared" si="27"/>
        <v>918043</v>
      </c>
      <c r="D127" s="80">
        <v>135515</v>
      </c>
      <c r="E127" s="80">
        <v>16999</v>
      </c>
      <c r="F127" s="80">
        <v>28198</v>
      </c>
      <c r="G127" s="80">
        <v>134047</v>
      </c>
      <c r="H127" s="80">
        <v>47022</v>
      </c>
      <c r="I127" s="80">
        <v>36779</v>
      </c>
      <c r="J127" s="80">
        <v>176497</v>
      </c>
      <c r="K127" s="80">
        <v>51658</v>
      </c>
      <c r="L127" s="80">
        <v>65415</v>
      </c>
      <c r="M127" s="80">
        <v>155955</v>
      </c>
      <c r="N127" s="80">
        <v>48339</v>
      </c>
      <c r="O127" s="81">
        <v>21619</v>
      </c>
      <c r="P127" s="147"/>
    </row>
    <row r="128" spans="1:16" s="145" customFormat="1" ht="18" customHeight="1">
      <c r="A128" s="149"/>
      <c r="B128" s="156" t="s">
        <v>174</v>
      </c>
      <c r="C128" s="152">
        <f t="shared" si="27"/>
        <v>617212</v>
      </c>
      <c r="D128" s="80">
        <v>96948</v>
      </c>
      <c r="E128" s="80">
        <v>17356</v>
      </c>
      <c r="F128" s="80">
        <v>24440</v>
      </c>
      <c r="G128" s="80">
        <v>79709</v>
      </c>
      <c r="H128" s="80">
        <v>25299</v>
      </c>
      <c r="I128" s="80">
        <v>46820</v>
      </c>
      <c r="J128" s="80">
        <v>92075</v>
      </c>
      <c r="K128" s="80">
        <v>25068</v>
      </c>
      <c r="L128" s="80">
        <v>51155</v>
      </c>
      <c r="M128" s="80">
        <v>74691</v>
      </c>
      <c r="N128" s="80">
        <v>31609</v>
      </c>
      <c r="O128" s="81">
        <v>52042</v>
      </c>
    </row>
    <row r="129" spans="1:16" s="145" customFormat="1" ht="18" customHeight="1">
      <c r="A129" s="154"/>
      <c r="B129" s="156" t="s">
        <v>175</v>
      </c>
      <c r="C129" s="152">
        <f t="shared" si="27"/>
        <v>488690</v>
      </c>
      <c r="D129" s="80">
        <v>34650</v>
      </c>
      <c r="E129" s="80">
        <v>11733</v>
      </c>
      <c r="F129" s="80">
        <v>42956</v>
      </c>
      <c r="G129" s="80">
        <v>56238</v>
      </c>
      <c r="H129" s="80">
        <v>28471</v>
      </c>
      <c r="I129" s="80">
        <v>37750</v>
      </c>
      <c r="J129" s="80">
        <v>51272</v>
      </c>
      <c r="K129" s="80">
        <v>34874</v>
      </c>
      <c r="L129" s="80">
        <v>42286</v>
      </c>
      <c r="M129" s="80">
        <v>61308</v>
      </c>
      <c r="N129" s="80">
        <v>52553</v>
      </c>
      <c r="O129" s="81">
        <v>34599</v>
      </c>
      <c r="P129" s="147"/>
    </row>
    <row r="130" spans="1:16" s="145" customFormat="1" ht="18" customHeight="1">
      <c r="A130" s="151"/>
      <c r="B130" s="156" t="s">
        <v>176</v>
      </c>
      <c r="C130" s="152">
        <f t="shared" si="27"/>
        <v>3385416</v>
      </c>
      <c r="D130" s="80">
        <v>376859</v>
      </c>
      <c r="E130" s="80">
        <v>109404</v>
      </c>
      <c r="F130" s="80">
        <v>156874</v>
      </c>
      <c r="G130" s="80">
        <v>456214</v>
      </c>
      <c r="H130" s="80">
        <v>178365</v>
      </c>
      <c r="I130" s="80">
        <v>210909</v>
      </c>
      <c r="J130" s="80">
        <v>555651</v>
      </c>
      <c r="K130" s="80">
        <v>196102</v>
      </c>
      <c r="L130" s="80">
        <v>171222</v>
      </c>
      <c r="M130" s="80">
        <v>543465</v>
      </c>
      <c r="N130" s="80">
        <v>182494</v>
      </c>
      <c r="O130" s="81">
        <v>247857</v>
      </c>
      <c r="P130" s="147"/>
    </row>
    <row r="131" spans="1:16" s="145" customFormat="1" ht="18" customHeight="1">
      <c r="A131" s="151"/>
      <c r="B131" s="156" t="s">
        <v>177</v>
      </c>
      <c r="C131" s="152">
        <f t="shared" si="27"/>
        <v>705457</v>
      </c>
      <c r="D131" s="80">
        <v>52012</v>
      </c>
      <c r="E131" s="80">
        <v>20576</v>
      </c>
      <c r="F131" s="80">
        <v>31033</v>
      </c>
      <c r="G131" s="80">
        <v>87971</v>
      </c>
      <c r="H131" s="80">
        <v>48147</v>
      </c>
      <c r="I131" s="80">
        <v>79808</v>
      </c>
      <c r="J131" s="80">
        <v>97520</v>
      </c>
      <c r="K131" s="80">
        <v>59856</v>
      </c>
      <c r="L131" s="80">
        <v>46740</v>
      </c>
      <c r="M131" s="80">
        <v>81447</v>
      </c>
      <c r="N131" s="80">
        <v>36802</v>
      </c>
      <c r="O131" s="81">
        <v>63545</v>
      </c>
      <c r="P131" s="147"/>
    </row>
    <row r="132" spans="1:16" s="145" customFormat="1" ht="6.95" customHeight="1">
      <c r="A132" s="151"/>
      <c r="B132" s="157"/>
      <c r="C132" s="260"/>
      <c r="D132" s="78"/>
      <c r="E132" s="78"/>
      <c r="F132" s="78"/>
      <c r="G132" s="78"/>
      <c r="H132" s="78"/>
      <c r="I132" s="78"/>
      <c r="J132" s="78"/>
      <c r="K132" s="78"/>
      <c r="L132" s="78"/>
      <c r="M132" s="78"/>
      <c r="N132" s="78"/>
      <c r="O132" s="79"/>
      <c r="P132" s="147"/>
    </row>
    <row r="133" spans="1:16" s="145" customFormat="1" ht="18" customHeight="1">
      <c r="A133" s="151"/>
      <c r="B133" s="155" t="s">
        <v>66</v>
      </c>
      <c r="C133" s="259">
        <f t="shared" ref="C133:C137" si="29">D133+E133+F133+G133+H133+I133+J133+K133+L133+M133+N133+O133</f>
        <v>4685509</v>
      </c>
      <c r="D133" s="82">
        <f>SUM(D134:D137)</f>
        <v>672768</v>
      </c>
      <c r="E133" s="82">
        <f t="shared" ref="E133:O133" si="30">SUM(E134:E137)</f>
        <v>137153</v>
      </c>
      <c r="F133" s="82">
        <f t="shared" si="30"/>
        <v>191356</v>
      </c>
      <c r="G133" s="82">
        <f t="shared" si="30"/>
        <v>706937</v>
      </c>
      <c r="H133" s="82">
        <f t="shared" si="30"/>
        <v>243563</v>
      </c>
      <c r="I133" s="82">
        <f t="shared" si="30"/>
        <v>322642</v>
      </c>
      <c r="J133" s="82">
        <f t="shared" si="30"/>
        <v>751299</v>
      </c>
      <c r="K133" s="82">
        <f t="shared" si="30"/>
        <v>239110</v>
      </c>
      <c r="L133" s="82">
        <f t="shared" si="30"/>
        <v>237275</v>
      </c>
      <c r="M133" s="82">
        <f t="shared" si="30"/>
        <v>735230</v>
      </c>
      <c r="N133" s="82">
        <f t="shared" si="30"/>
        <v>201356</v>
      </c>
      <c r="O133" s="85">
        <f t="shared" si="30"/>
        <v>246820</v>
      </c>
      <c r="P133" s="147"/>
    </row>
    <row r="134" spans="1:16" s="145" customFormat="1" ht="18" customHeight="1">
      <c r="A134" s="149"/>
      <c r="B134" s="156" t="s">
        <v>178</v>
      </c>
      <c r="C134" s="152">
        <f t="shared" si="29"/>
        <v>376871</v>
      </c>
      <c r="D134" s="80">
        <v>63398</v>
      </c>
      <c r="E134" s="80">
        <v>13143</v>
      </c>
      <c r="F134" s="80">
        <v>24706</v>
      </c>
      <c r="G134" s="80">
        <v>48628</v>
      </c>
      <c r="H134" s="80">
        <v>17268</v>
      </c>
      <c r="I134" s="80">
        <v>22493</v>
      </c>
      <c r="J134" s="80">
        <v>41538</v>
      </c>
      <c r="K134" s="80">
        <v>34593</v>
      </c>
      <c r="L134" s="80">
        <v>18106</v>
      </c>
      <c r="M134" s="80">
        <v>42253</v>
      </c>
      <c r="N134" s="80">
        <v>25669</v>
      </c>
      <c r="O134" s="81">
        <v>25076</v>
      </c>
    </row>
    <row r="135" spans="1:16" s="145" customFormat="1" ht="18" customHeight="1">
      <c r="A135" s="154"/>
      <c r="B135" s="156" t="s">
        <v>179</v>
      </c>
      <c r="C135" s="152">
        <f t="shared" si="29"/>
        <v>1887887</v>
      </c>
      <c r="D135" s="80">
        <v>349769</v>
      </c>
      <c r="E135" s="80">
        <v>31788</v>
      </c>
      <c r="F135" s="80">
        <v>39168</v>
      </c>
      <c r="G135" s="80">
        <v>333091</v>
      </c>
      <c r="H135" s="80">
        <v>56340</v>
      </c>
      <c r="I135" s="80">
        <v>107635</v>
      </c>
      <c r="J135" s="80">
        <v>387705</v>
      </c>
      <c r="K135" s="80">
        <v>40491</v>
      </c>
      <c r="L135" s="80">
        <v>61770</v>
      </c>
      <c r="M135" s="80">
        <v>371342</v>
      </c>
      <c r="N135" s="80">
        <v>51521</v>
      </c>
      <c r="O135" s="81">
        <v>57267</v>
      </c>
      <c r="P135" s="147"/>
    </row>
    <row r="136" spans="1:16" s="145" customFormat="1" ht="18" customHeight="1">
      <c r="A136" s="151"/>
      <c r="B136" s="156" t="s">
        <v>180</v>
      </c>
      <c r="C136" s="152">
        <f t="shared" si="29"/>
        <v>826650</v>
      </c>
      <c r="D136" s="80">
        <v>84514</v>
      </c>
      <c r="E136" s="80">
        <v>20206</v>
      </c>
      <c r="F136" s="80">
        <v>42300</v>
      </c>
      <c r="G136" s="80">
        <v>102606</v>
      </c>
      <c r="H136" s="80">
        <v>57732</v>
      </c>
      <c r="I136" s="80">
        <v>82339</v>
      </c>
      <c r="J136" s="80">
        <v>123645</v>
      </c>
      <c r="K136" s="80">
        <v>57790</v>
      </c>
      <c r="L136" s="80">
        <v>78448</v>
      </c>
      <c r="M136" s="80">
        <v>91644</v>
      </c>
      <c r="N136" s="80">
        <v>44481</v>
      </c>
      <c r="O136" s="81">
        <v>40945</v>
      </c>
      <c r="P136" s="147"/>
    </row>
    <row r="137" spans="1:16" s="145" customFormat="1" ht="18" customHeight="1" thickBot="1">
      <c r="A137" s="151"/>
      <c r="B137" s="159" t="s">
        <v>181</v>
      </c>
      <c r="C137" s="160">
        <f t="shared" si="29"/>
        <v>1594101</v>
      </c>
      <c r="D137" s="83">
        <v>175087</v>
      </c>
      <c r="E137" s="83">
        <v>72016</v>
      </c>
      <c r="F137" s="83">
        <v>85182</v>
      </c>
      <c r="G137" s="83">
        <v>222612</v>
      </c>
      <c r="H137" s="83">
        <v>112223</v>
      </c>
      <c r="I137" s="83">
        <v>110175</v>
      </c>
      <c r="J137" s="83">
        <v>198411</v>
      </c>
      <c r="K137" s="83">
        <v>106236</v>
      </c>
      <c r="L137" s="83">
        <v>78951</v>
      </c>
      <c r="M137" s="83">
        <v>229991</v>
      </c>
      <c r="N137" s="83">
        <v>79685</v>
      </c>
      <c r="O137" s="84">
        <v>123532</v>
      </c>
      <c r="P137" s="147"/>
    </row>
    <row r="138" spans="1:16" s="145" customFormat="1" ht="6.95" customHeight="1">
      <c r="A138" s="151"/>
      <c r="B138" s="185"/>
      <c r="C138" s="261"/>
      <c r="D138" s="181"/>
      <c r="E138" s="181"/>
      <c r="F138" s="181"/>
      <c r="G138" s="181"/>
      <c r="H138" s="181"/>
      <c r="I138" s="181"/>
      <c r="J138" s="181"/>
      <c r="K138" s="181"/>
      <c r="L138" s="181"/>
      <c r="M138" s="181"/>
      <c r="N138" s="181"/>
      <c r="O138" s="182"/>
      <c r="P138" s="147"/>
    </row>
    <row r="139" spans="1:16" s="145" customFormat="1" ht="18" customHeight="1">
      <c r="A139" s="151"/>
      <c r="B139" s="155" t="s">
        <v>67</v>
      </c>
      <c r="C139" s="259">
        <f t="shared" ref="C139:C144" si="31">D139+E139+F139+G139+H139+I139+J139+K139+L139+M139+N139+O139</f>
        <v>15580942</v>
      </c>
      <c r="D139" s="82">
        <f>SUM(D140:D144)</f>
        <v>2373173</v>
      </c>
      <c r="E139" s="82">
        <f t="shared" ref="E139:O139" si="32">SUM(E140:E144)</f>
        <v>410408</v>
      </c>
      <c r="F139" s="82">
        <f t="shared" si="32"/>
        <v>559811</v>
      </c>
      <c r="G139" s="82">
        <f t="shared" si="32"/>
        <v>2121301</v>
      </c>
      <c r="H139" s="82">
        <f t="shared" si="32"/>
        <v>861221</v>
      </c>
      <c r="I139" s="82">
        <f t="shared" si="32"/>
        <v>1020731</v>
      </c>
      <c r="J139" s="82">
        <f t="shared" si="32"/>
        <v>2667463</v>
      </c>
      <c r="K139" s="82">
        <f t="shared" si="32"/>
        <v>746713</v>
      </c>
      <c r="L139" s="82">
        <f t="shared" si="32"/>
        <v>764176</v>
      </c>
      <c r="M139" s="82">
        <f t="shared" si="32"/>
        <v>2225474</v>
      </c>
      <c r="N139" s="82">
        <f t="shared" si="32"/>
        <v>963588</v>
      </c>
      <c r="O139" s="85">
        <f t="shared" si="32"/>
        <v>866883</v>
      </c>
      <c r="P139" s="147"/>
    </row>
    <row r="140" spans="1:16" s="145" customFormat="1" ht="18" customHeight="1">
      <c r="A140" s="151"/>
      <c r="B140" s="156" t="s">
        <v>182</v>
      </c>
      <c r="C140" s="152">
        <f t="shared" si="31"/>
        <v>4795790</v>
      </c>
      <c r="D140" s="80">
        <v>861230</v>
      </c>
      <c r="E140" s="80">
        <v>123386</v>
      </c>
      <c r="F140" s="80">
        <v>194872</v>
      </c>
      <c r="G140" s="80">
        <v>742647</v>
      </c>
      <c r="H140" s="80">
        <v>232588</v>
      </c>
      <c r="I140" s="80">
        <v>263090</v>
      </c>
      <c r="J140" s="80">
        <v>900433</v>
      </c>
      <c r="K140" s="80">
        <v>156589</v>
      </c>
      <c r="L140" s="80">
        <v>213641</v>
      </c>
      <c r="M140" s="80">
        <v>585393</v>
      </c>
      <c r="N140" s="80">
        <v>258299</v>
      </c>
      <c r="O140" s="81">
        <v>263622</v>
      </c>
      <c r="P140" s="147"/>
    </row>
    <row r="141" spans="1:16" s="145" customFormat="1" ht="18" customHeight="1">
      <c r="A141" s="149"/>
      <c r="B141" s="156" t="s">
        <v>183</v>
      </c>
      <c r="C141" s="152">
        <f t="shared" si="31"/>
        <v>4462473</v>
      </c>
      <c r="D141" s="80">
        <v>809660</v>
      </c>
      <c r="E141" s="80">
        <v>105040</v>
      </c>
      <c r="F141" s="80">
        <v>123764</v>
      </c>
      <c r="G141" s="80">
        <v>667017</v>
      </c>
      <c r="H141" s="80">
        <v>251061</v>
      </c>
      <c r="I141" s="80">
        <v>315442</v>
      </c>
      <c r="J141" s="80">
        <v>751080</v>
      </c>
      <c r="K141" s="80">
        <v>175594</v>
      </c>
      <c r="L141" s="80">
        <v>138426</v>
      </c>
      <c r="M141" s="80">
        <v>745213</v>
      </c>
      <c r="N141" s="80">
        <v>216343</v>
      </c>
      <c r="O141" s="81">
        <v>163833</v>
      </c>
    </row>
    <row r="142" spans="1:16" s="145" customFormat="1" ht="18" customHeight="1">
      <c r="A142" s="154"/>
      <c r="B142" s="156" t="s">
        <v>184</v>
      </c>
      <c r="C142" s="152">
        <f t="shared" si="31"/>
        <v>2308307</v>
      </c>
      <c r="D142" s="80">
        <v>333808</v>
      </c>
      <c r="E142" s="80">
        <v>51508</v>
      </c>
      <c r="F142" s="80">
        <v>88418</v>
      </c>
      <c r="G142" s="80">
        <v>282514</v>
      </c>
      <c r="H142" s="80">
        <v>128063</v>
      </c>
      <c r="I142" s="80">
        <v>117686</v>
      </c>
      <c r="J142" s="80">
        <v>377123</v>
      </c>
      <c r="K142" s="80">
        <v>141183</v>
      </c>
      <c r="L142" s="80">
        <v>154729</v>
      </c>
      <c r="M142" s="80">
        <v>325686</v>
      </c>
      <c r="N142" s="80">
        <v>143486</v>
      </c>
      <c r="O142" s="81">
        <v>164103</v>
      </c>
      <c r="P142" s="147"/>
    </row>
    <row r="143" spans="1:16" s="145" customFormat="1" ht="18" customHeight="1">
      <c r="A143" s="151"/>
      <c r="B143" s="156" t="s">
        <v>185</v>
      </c>
      <c r="C143" s="152">
        <f t="shared" si="31"/>
        <v>2408408</v>
      </c>
      <c r="D143" s="80">
        <v>236904</v>
      </c>
      <c r="E143" s="80">
        <v>83706</v>
      </c>
      <c r="F143" s="80">
        <v>102301</v>
      </c>
      <c r="G143" s="80">
        <v>284436</v>
      </c>
      <c r="H143" s="80">
        <v>153624</v>
      </c>
      <c r="I143" s="80">
        <v>199322</v>
      </c>
      <c r="J143" s="80">
        <v>365907</v>
      </c>
      <c r="K143" s="80">
        <v>171555</v>
      </c>
      <c r="L143" s="80">
        <v>143314</v>
      </c>
      <c r="M143" s="80">
        <v>309598</v>
      </c>
      <c r="N143" s="80">
        <v>224891</v>
      </c>
      <c r="O143" s="81">
        <v>132850</v>
      </c>
      <c r="P143" s="147"/>
    </row>
    <row r="144" spans="1:16" s="145" customFormat="1" ht="18" customHeight="1">
      <c r="A144" s="151"/>
      <c r="B144" s="156" t="s">
        <v>186</v>
      </c>
      <c r="C144" s="152">
        <f t="shared" si="31"/>
        <v>1605964</v>
      </c>
      <c r="D144" s="80">
        <v>131571</v>
      </c>
      <c r="E144" s="80">
        <v>46768</v>
      </c>
      <c r="F144" s="80">
        <v>50456</v>
      </c>
      <c r="G144" s="80">
        <v>144687</v>
      </c>
      <c r="H144" s="80">
        <v>95885</v>
      </c>
      <c r="I144" s="80">
        <v>125191</v>
      </c>
      <c r="J144" s="80">
        <v>272920</v>
      </c>
      <c r="K144" s="80">
        <v>101792</v>
      </c>
      <c r="L144" s="80">
        <v>114066</v>
      </c>
      <c r="M144" s="80">
        <v>259584</v>
      </c>
      <c r="N144" s="80">
        <v>120569</v>
      </c>
      <c r="O144" s="81">
        <v>142475</v>
      </c>
      <c r="P144" s="147"/>
    </row>
    <row r="145" spans="1:16" s="145" customFormat="1" ht="6.95" customHeight="1">
      <c r="A145" s="151"/>
      <c r="B145" s="157"/>
      <c r="C145" s="260"/>
      <c r="D145" s="78"/>
      <c r="E145" s="78"/>
      <c r="F145" s="78"/>
      <c r="G145" s="78"/>
      <c r="H145" s="78"/>
      <c r="I145" s="78"/>
      <c r="J145" s="78"/>
      <c r="K145" s="78"/>
      <c r="L145" s="78"/>
      <c r="M145" s="78"/>
      <c r="N145" s="78"/>
      <c r="O145" s="79"/>
      <c r="P145" s="147"/>
    </row>
    <row r="146" spans="1:16" s="145" customFormat="1" ht="18" customHeight="1">
      <c r="A146" s="151"/>
      <c r="B146" s="155" t="s">
        <v>68</v>
      </c>
      <c r="C146" s="259">
        <f t="shared" ref="C146:C152" si="33">D146+E146+F146+G146+H146+I146+J146+K146+L146+M146+N146+O146</f>
        <v>6224969</v>
      </c>
      <c r="D146" s="82">
        <f>SUM(D147:D152)</f>
        <v>643060</v>
      </c>
      <c r="E146" s="82">
        <f t="shared" ref="E146:O146" si="34">SUM(E147:E152)</f>
        <v>170431</v>
      </c>
      <c r="F146" s="82">
        <f t="shared" si="34"/>
        <v>287760</v>
      </c>
      <c r="G146" s="82">
        <f t="shared" si="34"/>
        <v>629106</v>
      </c>
      <c r="H146" s="82">
        <f t="shared" si="34"/>
        <v>461380</v>
      </c>
      <c r="I146" s="82">
        <f t="shared" si="34"/>
        <v>518387</v>
      </c>
      <c r="J146" s="82">
        <f t="shared" si="34"/>
        <v>844067</v>
      </c>
      <c r="K146" s="82">
        <f t="shared" si="34"/>
        <v>420631</v>
      </c>
      <c r="L146" s="82">
        <f t="shared" si="34"/>
        <v>476840</v>
      </c>
      <c r="M146" s="82">
        <f t="shared" si="34"/>
        <v>776652</v>
      </c>
      <c r="N146" s="82">
        <f t="shared" si="34"/>
        <v>421087</v>
      </c>
      <c r="O146" s="85">
        <f t="shared" si="34"/>
        <v>575568</v>
      </c>
      <c r="P146" s="147"/>
    </row>
    <row r="147" spans="1:16" s="145" customFormat="1" ht="18" customHeight="1">
      <c r="A147" s="151"/>
      <c r="B147" s="156" t="s">
        <v>187</v>
      </c>
      <c r="C147" s="152">
        <f t="shared" si="33"/>
        <v>514303</v>
      </c>
      <c r="D147" s="80">
        <v>34112</v>
      </c>
      <c r="E147" s="80">
        <v>18318</v>
      </c>
      <c r="F147" s="80">
        <v>22470</v>
      </c>
      <c r="G147" s="80">
        <v>50161</v>
      </c>
      <c r="H147" s="80">
        <v>39705</v>
      </c>
      <c r="I147" s="80">
        <v>30995</v>
      </c>
      <c r="J147" s="80">
        <v>89942</v>
      </c>
      <c r="K147" s="80">
        <v>38488</v>
      </c>
      <c r="L147" s="80">
        <v>30788</v>
      </c>
      <c r="M147" s="80">
        <v>73253</v>
      </c>
      <c r="N147" s="80">
        <v>38432</v>
      </c>
      <c r="O147" s="81">
        <v>47639</v>
      </c>
      <c r="P147" s="147"/>
    </row>
    <row r="148" spans="1:16" s="145" customFormat="1" ht="18" customHeight="1">
      <c r="A148" s="151"/>
      <c r="B148" s="156" t="s">
        <v>188</v>
      </c>
      <c r="C148" s="152">
        <f t="shared" si="33"/>
        <v>357739</v>
      </c>
      <c r="D148" s="80">
        <v>29843</v>
      </c>
      <c r="E148" s="80">
        <v>16908</v>
      </c>
      <c r="F148" s="80">
        <v>23239</v>
      </c>
      <c r="G148" s="80">
        <v>36543</v>
      </c>
      <c r="H148" s="80">
        <v>24535</v>
      </c>
      <c r="I148" s="80">
        <v>29766</v>
      </c>
      <c r="J148" s="80">
        <v>49781</v>
      </c>
      <c r="K148" s="80">
        <v>25679</v>
      </c>
      <c r="L148" s="80">
        <v>31120</v>
      </c>
      <c r="M148" s="80">
        <v>39272</v>
      </c>
      <c r="N148" s="80">
        <v>23128</v>
      </c>
      <c r="O148" s="81">
        <v>27925</v>
      </c>
      <c r="P148" s="147"/>
    </row>
    <row r="149" spans="1:16" s="145" customFormat="1" ht="18" customHeight="1">
      <c r="A149" s="149"/>
      <c r="B149" s="156" t="s">
        <v>189</v>
      </c>
      <c r="C149" s="152">
        <f t="shared" si="33"/>
        <v>713901</v>
      </c>
      <c r="D149" s="80">
        <v>56839</v>
      </c>
      <c r="E149" s="80">
        <v>26748</v>
      </c>
      <c r="F149" s="80">
        <v>28047</v>
      </c>
      <c r="G149" s="80">
        <v>80823</v>
      </c>
      <c r="H149" s="80">
        <v>45099</v>
      </c>
      <c r="I149" s="80">
        <v>57563</v>
      </c>
      <c r="J149" s="80">
        <v>108773</v>
      </c>
      <c r="K149" s="80">
        <v>43655</v>
      </c>
      <c r="L149" s="80">
        <v>46163</v>
      </c>
      <c r="M149" s="80">
        <v>79419</v>
      </c>
      <c r="N149" s="80">
        <v>49194</v>
      </c>
      <c r="O149" s="81">
        <v>91578</v>
      </c>
    </row>
    <row r="150" spans="1:16" s="145" customFormat="1" ht="18" customHeight="1">
      <c r="A150" s="154"/>
      <c r="B150" s="156" t="s">
        <v>190</v>
      </c>
      <c r="C150" s="152">
        <f t="shared" si="33"/>
        <v>3065898</v>
      </c>
      <c r="D150" s="80">
        <v>284662</v>
      </c>
      <c r="E150" s="80">
        <v>53539</v>
      </c>
      <c r="F150" s="80">
        <v>137002</v>
      </c>
      <c r="G150" s="80">
        <v>287086</v>
      </c>
      <c r="H150" s="80">
        <v>257463</v>
      </c>
      <c r="I150" s="80">
        <v>289919</v>
      </c>
      <c r="J150" s="80">
        <v>360901</v>
      </c>
      <c r="K150" s="80">
        <v>226195</v>
      </c>
      <c r="L150" s="80">
        <v>247012</v>
      </c>
      <c r="M150" s="80">
        <v>395697</v>
      </c>
      <c r="N150" s="80">
        <v>253808</v>
      </c>
      <c r="O150" s="81">
        <v>272614</v>
      </c>
      <c r="P150" s="147"/>
    </row>
    <row r="151" spans="1:16" s="145" customFormat="1" ht="18" customHeight="1">
      <c r="A151" s="151"/>
      <c r="B151" s="156" t="s">
        <v>191</v>
      </c>
      <c r="C151" s="152">
        <f t="shared" si="33"/>
        <v>1177537</v>
      </c>
      <c r="D151" s="80">
        <v>187915</v>
      </c>
      <c r="E151" s="80">
        <v>39150</v>
      </c>
      <c r="F151" s="80">
        <v>47530</v>
      </c>
      <c r="G151" s="80">
        <v>125068</v>
      </c>
      <c r="H151" s="80">
        <v>63734</v>
      </c>
      <c r="I151" s="80">
        <v>77526</v>
      </c>
      <c r="J151" s="80">
        <v>189803</v>
      </c>
      <c r="K151" s="80">
        <v>64756</v>
      </c>
      <c r="L151" s="80">
        <v>95227</v>
      </c>
      <c r="M151" s="80">
        <v>144998</v>
      </c>
      <c r="N151" s="80">
        <v>29565</v>
      </c>
      <c r="O151" s="81">
        <v>112265</v>
      </c>
      <c r="P151" s="147"/>
    </row>
    <row r="152" spans="1:16" s="145" customFormat="1" ht="18" customHeight="1">
      <c r="A152" s="151"/>
      <c r="B152" s="156" t="s">
        <v>192</v>
      </c>
      <c r="C152" s="152">
        <f t="shared" si="33"/>
        <v>395591</v>
      </c>
      <c r="D152" s="80">
        <v>49689</v>
      </c>
      <c r="E152" s="80">
        <v>15768</v>
      </c>
      <c r="F152" s="80">
        <v>29472</v>
      </c>
      <c r="G152" s="80">
        <v>49425</v>
      </c>
      <c r="H152" s="80">
        <v>30844</v>
      </c>
      <c r="I152" s="80">
        <v>32618</v>
      </c>
      <c r="J152" s="80">
        <v>44867</v>
      </c>
      <c r="K152" s="80">
        <v>21858</v>
      </c>
      <c r="L152" s="80">
        <v>26530</v>
      </c>
      <c r="M152" s="80">
        <v>44013</v>
      </c>
      <c r="N152" s="80">
        <v>26960</v>
      </c>
      <c r="O152" s="81">
        <v>23547</v>
      </c>
      <c r="P152" s="147"/>
    </row>
    <row r="153" spans="1:16" s="145" customFormat="1" ht="6.95" customHeight="1">
      <c r="A153" s="151"/>
      <c r="B153" s="157"/>
      <c r="C153" s="260"/>
      <c r="D153" s="78"/>
      <c r="E153" s="78"/>
      <c r="F153" s="78"/>
      <c r="G153" s="78"/>
      <c r="H153" s="78"/>
      <c r="I153" s="78"/>
      <c r="J153" s="78"/>
      <c r="K153" s="78"/>
      <c r="L153" s="78"/>
      <c r="M153" s="78"/>
      <c r="N153" s="78"/>
      <c r="O153" s="79"/>
      <c r="P153" s="147"/>
    </row>
    <row r="154" spans="1:16" s="145" customFormat="1" ht="18" customHeight="1">
      <c r="A154" s="151"/>
      <c r="B154" s="155" t="s">
        <v>69</v>
      </c>
      <c r="C154" s="259">
        <f t="shared" ref="C154:C161" si="35">D154+E154+F154+G154+H154+I154+J154+K154+L154+M154+N154+O154</f>
        <v>4146489</v>
      </c>
      <c r="D154" s="82">
        <f>SUM(D155:D161)</f>
        <v>476290</v>
      </c>
      <c r="E154" s="82">
        <f t="shared" ref="E154:O154" si="36">SUM(E155:E161)</f>
        <v>144354</v>
      </c>
      <c r="F154" s="82">
        <f t="shared" si="36"/>
        <v>169752</v>
      </c>
      <c r="G154" s="82">
        <f t="shared" si="36"/>
        <v>400275</v>
      </c>
      <c r="H154" s="82">
        <f t="shared" si="36"/>
        <v>294042</v>
      </c>
      <c r="I154" s="82">
        <f t="shared" si="36"/>
        <v>336509</v>
      </c>
      <c r="J154" s="82">
        <f t="shared" si="36"/>
        <v>504592</v>
      </c>
      <c r="K154" s="82">
        <f t="shared" si="36"/>
        <v>306010</v>
      </c>
      <c r="L154" s="82">
        <f t="shared" si="36"/>
        <v>324798</v>
      </c>
      <c r="M154" s="82">
        <f t="shared" si="36"/>
        <v>547381</v>
      </c>
      <c r="N154" s="82">
        <f t="shared" si="36"/>
        <v>300672</v>
      </c>
      <c r="O154" s="85">
        <f t="shared" si="36"/>
        <v>341814</v>
      </c>
      <c r="P154" s="147"/>
    </row>
    <row r="155" spans="1:16" s="145" customFormat="1" ht="18" customHeight="1">
      <c r="A155" s="151"/>
      <c r="B155" s="156" t="s">
        <v>193</v>
      </c>
      <c r="C155" s="152">
        <f t="shared" si="35"/>
        <v>887429</v>
      </c>
      <c r="D155" s="80">
        <v>77998</v>
      </c>
      <c r="E155" s="80">
        <v>40312</v>
      </c>
      <c r="F155" s="80">
        <v>39625</v>
      </c>
      <c r="G155" s="80">
        <v>111475</v>
      </c>
      <c r="H155" s="80">
        <v>56680</v>
      </c>
      <c r="I155" s="80">
        <v>61661</v>
      </c>
      <c r="J155" s="80">
        <v>116198</v>
      </c>
      <c r="K155" s="80">
        <v>56234</v>
      </c>
      <c r="L155" s="80">
        <v>59288</v>
      </c>
      <c r="M155" s="80">
        <v>122073</v>
      </c>
      <c r="N155" s="80">
        <v>64684</v>
      </c>
      <c r="O155" s="81">
        <v>81201</v>
      </c>
      <c r="P155" s="147"/>
    </row>
    <row r="156" spans="1:16" s="145" customFormat="1" ht="18" customHeight="1">
      <c r="A156" s="151"/>
      <c r="B156" s="156" t="s">
        <v>194</v>
      </c>
      <c r="C156" s="152">
        <f t="shared" si="35"/>
        <v>669657</v>
      </c>
      <c r="D156" s="80">
        <v>70231</v>
      </c>
      <c r="E156" s="80">
        <v>25878</v>
      </c>
      <c r="F156" s="80">
        <v>28449</v>
      </c>
      <c r="G156" s="80">
        <v>58958</v>
      </c>
      <c r="H156" s="80">
        <v>43249</v>
      </c>
      <c r="I156" s="80">
        <v>54473</v>
      </c>
      <c r="J156" s="80">
        <v>88243</v>
      </c>
      <c r="K156" s="80">
        <v>50302</v>
      </c>
      <c r="L156" s="80">
        <v>65042</v>
      </c>
      <c r="M156" s="80">
        <v>72662</v>
      </c>
      <c r="N156" s="80">
        <v>52235</v>
      </c>
      <c r="O156" s="81">
        <v>59935</v>
      </c>
      <c r="P156" s="147"/>
    </row>
    <row r="157" spans="1:16" s="145" customFormat="1" ht="18" customHeight="1">
      <c r="A157" s="151"/>
      <c r="B157" s="156" t="s">
        <v>195</v>
      </c>
      <c r="C157" s="152">
        <f t="shared" si="35"/>
        <v>1659186</v>
      </c>
      <c r="D157" s="80">
        <v>247665</v>
      </c>
      <c r="E157" s="80">
        <v>53067</v>
      </c>
      <c r="F157" s="80">
        <v>60162</v>
      </c>
      <c r="G157" s="80">
        <v>150582</v>
      </c>
      <c r="H157" s="80">
        <v>129058</v>
      </c>
      <c r="I157" s="80">
        <v>133873</v>
      </c>
      <c r="J157" s="80">
        <v>226256</v>
      </c>
      <c r="K157" s="80">
        <v>107135</v>
      </c>
      <c r="L157" s="80">
        <v>102666</v>
      </c>
      <c r="M157" s="80">
        <v>243073</v>
      </c>
      <c r="N157" s="80">
        <v>103171</v>
      </c>
      <c r="O157" s="81">
        <v>102478</v>
      </c>
      <c r="P157" s="147"/>
    </row>
    <row r="158" spans="1:16" s="145" customFormat="1" ht="18" customHeight="1">
      <c r="A158" s="149"/>
      <c r="B158" s="156" t="s">
        <v>196</v>
      </c>
      <c r="C158" s="152">
        <f t="shared" si="35"/>
        <v>359080</v>
      </c>
      <c r="D158" s="80">
        <v>32284</v>
      </c>
      <c r="E158" s="80">
        <v>5595</v>
      </c>
      <c r="F158" s="80">
        <v>15949</v>
      </c>
      <c r="G158" s="80">
        <v>30162</v>
      </c>
      <c r="H158" s="80">
        <v>19275</v>
      </c>
      <c r="I158" s="80">
        <v>55132</v>
      </c>
      <c r="J158" s="80">
        <v>17934</v>
      </c>
      <c r="K158" s="80">
        <v>30504</v>
      </c>
      <c r="L158" s="80">
        <v>41145</v>
      </c>
      <c r="M158" s="80">
        <v>39852</v>
      </c>
      <c r="N158" s="80">
        <v>34221</v>
      </c>
      <c r="O158" s="81">
        <v>37027</v>
      </c>
    </row>
    <row r="159" spans="1:16" s="145" customFormat="1" ht="18" customHeight="1">
      <c r="A159" s="154"/>
      <c r="B159" s="156" t="s">
        <v>197</v>
      </c>
      <c r="C159" s="152">
        <f t="shared" si="35"/>
        <v>239877</v>
      </c>
      <c r="D159" s="80">
        <v>27876</v>
      </c>
      <c r="E159" s="80">
        <v>12066</v>
      </c>
      <c r="F159" s="80">
        <v>12109</v>
      </c>
      <c r="G159" s="80">
        <v>14627</v>
      </c>
      <c r="H159" s="80">
        <v>12646</v>
      </c>
      <c r="I159" s="80">
        <v>15692</v>
      </c>
      <c r="J159" s="80">
        <v>22803</v>
      </c>
      <c r="K159" s="80">
        <v>16499</v>
      </c>
      <c r="L159" s="80">
        <v>25956</v>
      </c>
      <c r="M159" s="80">
        <v>28071</v>
      </c>
      <c r="N159" s="80">
        <v>22834</v>
      </c>
      <c r="O159" s="81">
        <v>28698</v>
      </c>
      <c r="P159" s="147"/>
    </row>
    <row r="160" spans="1:16" s="145" customFormat="1" ht="18" customHeight="1">
      <c r="A160" s="151"/>
      <c r="B160" s="156" t="s">
        <v>198</v>
      </c>
      <c r="C160" s="152">
        <f t="shared" si="35"/>
        <v>194577</v>
      </c>
      <c r="D160" s="80">
        <v>10876</v>
      </c>
      <c r="E160" s="80">
        <v>2900</v>
      </c>
      <c r="F160" s="80">
        <v>4287</v>
      </c>
      <c r="G160" s="80">
        <v>22307</v>
      </c>
      <c r="H160" s="80">
        <v>16249</v>
      </c>
      <c r="I160" s="80">
        <v>10183</v>
      </c>
      <c r="J160" s="80">
        <v>16256</v>
      </c>
      <c r="K160" s="80">
        <v>25616</v>
      </c>
      <c r="L160" s="80">
        <v>17503</v>
      </c>
      <c r="M160" s="80">
        <v>30405</v>
      </c>
      <c r="N160" s="80">
        <v>18825</v>
      </c>
      <c r="O160" s="81">
        <v>19170</v>
      </c>
      <c r="P160" s="147"/>
    </row>
    <row r="161" spans="1:16" s="145" customFormat="1" ht="18" customHeight="1">
      <c r="A161" s="151"/>
      <c r="B161" s="156" t="s">
        <v>199</v>
      </c>
      <c r="C161" s="152">
        <f t="shared" si="35"/>
        <v>136683</v>
      </c>
      <c r="D161" s="80">
        <v>9360</v>
      </c>
      <c r="E161" s="80">
        <v>4536</v>
      </c>
      <c r="F161" s="80">
        <v>9171</v>
      </c>
      <c r="G161" s="80">
        <v>12164</v>
      </c>
      <c r="H161" s="80">
        <v>16885</v>
      </c>
      <c r="I161" s="80">
        <v>5495</v>
      </c>
      <c r="J161" s="80">
        <v>16902</v>
      </c>
      <c r="K161" s="80">
        <v>19720</v>
      </c>
      <c r="L161" s="80">
        <v>13198</v>
      </c>
      <c r="M161" s="80">
        <v>11245</v>
      </c>
      <c r="N161" s="80">
        <v>4702</v>
      </c>
      <c r="O161" s="81">
        <v>13305</v>
      </c>
      <c r="P161" s="147"/>
    </row>
    <row r="162" spans="1:16" s="145" customFormat="1" ht="6.95" customHeight="1">
      <c r="A162" s="151"/>
      <c r="B162" s="157"/>
      <c r="C162" s="260"/>
      <c r="D162" s="78"/>
      <c r="E162" s="78"/>
      <c r="F162" s="78"/>
      <c r="G162" s="78"/>
      <c r="H162" s="78"/>
      <c r="I162" s="78"/>
      <c r="J162" s="78"/>
      <c r="K162" s="78"/>
      <c r="L162" s="78"/>
      <c r="M162" s="78"/>
      <c r="N162" s="78"/>
      <c r="O162" s="79"/>
      <c r="P162" s="147"/>
    </row>
    <row r="163" spans="1:16" s="145" customFormat="1" ht="18" customHeight="1">
      <c r="A163" s="151"/>
      <c r="B163" s="155" t="s">
        <v>70</v>
      </c>
      <c r="C163" s="259">
        <f t="shared" ref="C163:C169" si="37">D163+E163+F163+G163+H163+I163+J163+K163+L163+M163+N163+O163</f>
        <v>7396258</v>
      </c>
      <c r="D163" s="82">
        <f>SUM(D164:D169)</f>
        <v>759765</v>
      </c>
      <c r="E163" s="82">
        <f t="shared" ref="E163:O163" si="38">SUM(E164:E169)</f>
        <v>231538</v>
      </c>
      <c r="F163" s="82">
        <f t="shared" si="38"/>
        <v>357614</v>
      </c>
      <c r="G163" s="82">
        <f t="shared" si="38"/>
        <v>803164</v>
      </c>
      <c r="H163" s="82">
        <f t="shared" si="38"/>
        <v>383325</v>
      </c>
      <c r="I163" s="82">
        <f t="shared" si="38"/>
        <v>576505</v>
      </c>
      <c r="J163" s="82">
        <f t="shared" si="38"/>
        <v>941017</v>
      </c>
      <c r="K163" s="82">
        <f t="shared" si="38"/>
        <v>486132</v>
      </c>
      <c r="L163" s="82">
        <f t="shared" si="38"/>
        <v>459909</v>
      </c>
      <c r="M163" s="82">
        <f t="shared" si="38"/>
        <v>1382068</v>
      </c>
      <c r="N163" s="82">
        <f t="shared" si="38"/>
        <v>617013</v>
      </c>
      <c r="O163" s="85">
        <f t="shared" si="38"/>
        <v>398208</v>
      </c>
      <c r="P163" s="147"/>
    </row>
    <row r="164" spans="1:16" s="145" customFormat="1" ht="18" customHeight="1">
      <c r="A164" s="151"/>
      <c r="B164" s="156" t="s">
        <v>200</v>
      </c>
      <c r="C164" s="152">
        <f t="shared" si="37"/>
        <v>515452</v>
      </c>
      <c r="D164" s="80">
        <v>36684</v>
      </c>
      <c r="E164" s="80">
        <v>17890</v>
      </c>
      <c r="F164" s="80">
        <v>19697</v>
      </c>
      <c r="G164" s="80">
        <v>45530</v>
      </c>
      <c r="H164" s="80">
        <v>44030</v>
      </c>
      <c r="I164" s="80">
        <v>40315</v>
      </c>
      <c r="J164" s="80">
        <v>61125</v>
      </c>
      <c r="K164" s="80">
        <v>45210</v>
      </c>
      <c r="L164" s="80">
        <v>67729</v>
      </c>
      <c r="M164" s="80">
        <v>50317</v>
      </c>
      <c r="N164" s="80">
        <v>39569</v>
      </c>
      <c r="O164" s="81">
        <v>47356</v>
      </c>
      <c r="P164" s="147"/>
    </row>
    <row r="165" spans="1:16" s="145" customFormat="1" ht="18" customHeight="1">
      <c r="A165" s="151"/>
      <c r="B165" s="156" t="s">
        <v>201</v>
      </c>
      <c r="C165" s="152">
        <f t="shared" si="37"/>
        <v>3717891</v>
      </c>
      <c r="D165" s="80">
        <v>357354</v>
      </c>
      <c r="E165" s="80">
        <v>90866</v>
      </c>
      <c r="F165" s="80">
        <v>164167</v>
      </c>
      <c r="G165" s="80">
        <v>418604</v>
      </c>
      <c r="H165" s="80">
        <v>129004</v>
      </c>
      <c r="I165" s="80">
        <v>308662</v>
      </c>
      <c r="J165" s="80">
        <v>473740</v>
      </c>
      <c r="K165" s="80">
        <v>242451</v>
      </c>
      <c r="L165" s="80">
        <v>207025</v>
      </c>
      <c r="M165" s="80">
        <v>924301</v>
      </c>
      <c r="N165" s="80">
        <v>281276</v>
      </c>
      <c r="O165" s="81">
        <v>120441</v>
      </c>
      <c r="P165" s="147"/>
    </row>
    <row r="166" spans="1:16" s="145" customFormat="1" ht="18" customHeight="1">
      <c r="A166" s="149"/>
      <c r="B166" s="156" t="s">
        <v>202</v>
      </c>
      <c r="C166" s="152">
        <f t="shared" si="37"/>
        <v>1209669</v>
      </c>
      <c r="D166" s="80">
        <v>144735</v>
      </c>
      <c r="E166" s="80">
        <v>47342</v>
      </c>
      <c r="F166" s="80">
        <v>67598</v>
      </c>
      <c r="G166" s="80">
        <v>123762</v>
      </c>
      <c r="H166" s="80">
        <v>73551</v>
      </c>
      <c r="I166" s="80">
        <v>101575</v>
      </c>
      <c r="J166" s="80">
        <v>142830</v>
      </c>
      <c r="K166" s="80">
        <v>64142</v>
      </c>
      <c r="L166" s="80">
        <v>71874</v>
      </c>
      <c r="M166" s="80">
        <v>163495</v>
      </c>
      <c r="N166" s="80">
        <v>121510</v>
      </c>
      <c r="O166" s="81">
        <v>87255</v>
      </c>
    </row>
    <row r="167" spans="1:16" s="145" customFormat="1" ht="18" customHeight="1">
      <c r="A167" s="154"/>
      <c r="B167" s="156" t="s">
        <v>203</v>
      </c>
      <c r="C167" s="152">
        <f t="shared" si="37"/>
        <v>697623</v>
      </c>
      <c r="D167" s="80">
        <v>71289</v>
      </c>
      <c r="E167" s="80">
        <v>16801</v>
      </c>
      <c r="F167" s="80">
        <v>30736</v>
      </c>
      <c r="G167" s="80">
        <v>64502</v>
      </c>
      <c r="H167" s="80">
        <v>47897</v>
      </c>
      <c r="I167" s="80">
        <v>40444</v>
      </c>
      <c r="J167" s="80">
        <v>110052</v>
      </c>
      <c r="K167" s="80">
        <v>55414</v>
      </c>
      <c r="L167" s="80">
        <v>43521</v>
      </c>
      <c r="M167" s="80">
        <v>81995</v>
      </c>
      <c r="N167" s="80">
        <v>68079</v>
      </c>
      <c r="O167" s="81">
        <v>66893</v>
      </c>
      <c r="P167" s="147"/>
    </row>
    <row r="168" spans="1:16" s="145" customFormat="1" ht="18" customHeight="1">
      <c r="A168" s="151"/>
      <c r="B168" s="156" t="s">
        <v>204</v>
      </c>
      <c r="C168" s="152">
        <f t="shared" si="37"/>
        <v>777202</v>
      </c>
      <c r="D168" s="80">
        <v>92160</v>
      </c>
      <c r="E168" s="80">
        <v>33858</v>
      </c>
      <c r="F168" s="80">
        <v>43905</v>
      </c>
      <c r="G168" s="80">
        <v>102634</v>
      </c>
      <c r="H168" s="80">
        <v>52382</v>
      </c>
      <c r="I168" s="80">
        <v>44654</v>
      </c>
      <c r="J168" s="80">
        <v>116448</v>
      </c>
      <c r="K168" s="80">
        <v>45025</v>
      </c>
      <c r="L168" s="80">
        <v>40044</v>
      </c>
      <c r="M168" s="80">
        <v>114050</v>
      </c>
      <c r="N168" s="80">
        <v>48130</v>
      </c>
      <c r="O168" s="81">
        <v>43912</v>
      </c>
      <c r="P168" s="147"/>
    </row>
    <row r="169" spans="1:16" s="145" customFormat="1" ht="18" customHeight="1" thickBot="1">
      <c r="A169" s="151"/>
      <c r="B169" s="159" t="s">
        <v>205</v>
      </c>
      <c r="C169" s="160">
        <f t="shared" si="37"/>
        <v>478421</v>
      </c>
      <c r="D169" s="83">
        <v>57543</v>
      </c>
      <c r="E169" s="83">
        <v>24781</v>
      </c>
      <c r="F169" s="83">
        <v>31511</v>
      </c>
      <c r="G169" s="83">
        <v>48132</v>
      </c>
      <c r="H169" s="83">
        <v>36461</v>
      </c>
      <c r="I169" s="83">
        <v>40855</v>
      </c>
      <c r="J169" s="83">
        <v>36822</v>
      </c>
      <c r="K169" s="83">
        <v>33890</v>
      </c>
      <c r="L169" s="83">
        <v>29716</v>
      </c>
      <c r="M169" s="83">
        <v>47910</v>
      </c>
      <c r="N169" s="83">
        <v>58449</v>
      </c>
      <c r="O169" s="84">
        <v>32351</v>
      </c>
      <c r="P169" s="147"/>
    </row>
    <row r="170" spans="1:16" s="145" customFormat="1" ht="6.95" customHeight="1">
      <c r="A170" s="151"/>
      <c r="B170" s="185"/>
      <c r="C170" s="261"/>
      <c r="D170" s="181"/>
      <c r="E170" s="181"/>
      <c r="F170" s="181"/>
      <c r="G170" s="181"/>
      <c r="H170" s="181"/>
      <c r="I170" s="181"/>
      <c r="J170" s="181"/>
      <c r="K170" s="181"/>
      <c r="L170" s="181"/>
      <c r="M170" s="181"/>
      <c r="N170" s="181"/>
      <c r="O170" s="182"/>
      <c r="P170" s="147"/>
    </row>
    <row r="171" spans="1:16" s="145" customFormat="1" ht="18" customHeight="1">
      <c r="A171" s="151"/>
      <c r="B171" s="155" t="s">
        <v>71</v>
      </c>
      <c r="C171" s="259">
        <f t="shared" ref="C171:C175" si="39">D171+E171+F171+G171+H171+I171+J171+K171+L171+M171+N171+O171</f>
        <v>4483678</v>
      </c>
      <c r="D171" s="82">
        <f>SUM(D172:D175)</f>
        <v>406581</v>
      </c>
      <c r="E171" s="82">
        <f t="shared" ref="E171:O171" si="40">SUM(E172:E175)</f>
        <v>163838</v>
      </c>
      <c r="F171" s="82">
        <f t="shared" si="40"/>
        <v>234802</v>
      </c>
      <c r="G171" s="82">
        <f t="shared" si="40"/>
        <v>414977</v>
      </c>
      <c r="H171" s="82">
        <f t="shared" si="40"/>
        <v>295694</v>
      </c>
      <c r="I171" s="82">
        <f t="shared" si="40"/>
        <v>369179</v>
      </c>
      <c r="J171" s="82">
        <f t="shared" si="40"/>
        <v>511155</v>
      </c>
      <c r="K171" s="82">
        <f t="shared" si="40"/>
        <v>362075</v>
      </c>
      <c r="L171" s="82">
        <f t="shared" si="40"/>
        <v>307277</v>
      </c>
      <c r="M171" s="82">
        <f t="shared" si="40"/>
        <v>555631</v>
      </c>
      <c r="N171" s="82">
        <f t="shared" si="40"/>
        <v>442557</v>
      </c>
      <c r="O171" s="85">
        <f t="shared" si="40"/>
        <v>419912</v>
      </c>
      <c r="P171" s="147"/>
    </row>
    <row r="172" spans="1:16" s="145" customFormat="1" ht="18" customHeight="1">
      <c r="A172" s="149"/>
      <c r="B172" s="156" t="s">
        <v>206</v>
      </c>
      <c r="C172" s="152">
        <f t="shared" si="39"/>
        <v>2289668</v>
      </c>
      <c r="D172" s="80">
        <v>184900</v>
      </c>
      <c r="E172" s="80">
        <v>95559</v>
      </c>
      <c r="F172" s="80">
        <v>122858</v>
      </c>
      <c r="G172" s="80">
        <v>180741</v>
      </c>
      <c r="H172" s="80">
        <v>163577</v>
      </c>
      <c r="I172" s="80">
        <v>182782</v>
      </c>
      <c r="J172" s="80">
        <v>255453</v>
      </c>
      <c r="K172" s="80">
        <v>170137</v>
      </c>
      <c r="L172" s="80">
        <v>116793</v>
      </c>
      <c r="M172" s="80">
        <v>303291</v>
      </c>
      <c r="N172" s="80">
        <v>272933</v>
      </c>
      <c r="O172" s="81">
        <v>240644</v>
      </c>
    </row>
    <row r="173" spans="1:16" s="145" customFormat="1" ht="18" customHeight="1">
      <c r="A173" s="154"/>
      <c r="B173" s="156" t="s">
        <v>207</v>
      </c>
      <c r="C173" s="152">
        <f t="shared" si="39"/>
        <v>671857</v>
      </c>
      <c r="D173" s="80">
        <v>63595</v>
      </c>
      <c r="E173" s="80">
        <v>28020</v>
      </c>
      <c r="F173" s="80">
        <v>28169</v>
      </c>
      <c r="G173" s="80">
        <v>51535</v>
      </c>
      <c r="H173" s="80">
        <v>58554</v>
      </c>
      <c r="I173" s="80">
        <v>60108</v>
      </c>
      <c r="J173" s="80">
        <v>70960</v>
      </c>
      <c r="K173" s="80">
        <v>62454</v>
      </c>
      <c r="L173" s="80">
        <v>64180</v>
      </c>
      <c r="M173" s="80">
        <v>77185</v>
      </c>
      <c r="N173" s="80">
        <v>57351</v>
      </c>
      <c r="O173" s="81">
        <v>49746</v>
      </c>
      <c r="P173" s="147"/>
    </row>
    <row r="174" spans="1:16" s="145" customFormat="1" ht="18" customHeight="1">
      <c r="A174" s="151"/>
      <c r="B174" s="156" t="s">
        <v>208</v>
      </c>
      <c r="C174" s="152">
        <f t="shared" si="39"/>
        <v>892608</v>
      </c>
      <c r="D174" s="80">
        <v>94247</v>
      </c>
      <c r="E174" s="80">
        <v>25518</v>
      </c>
      <c r="F174" s="80">
        <v>52759</v>
      </c>
      <c r="G174" s="80">
        <v>119761</v>
      </c>
      <c r="H174" s="80">
        <v>45294</v>
      </c>
      <c r="I174" s="80">
        <v>62697</v>
      </c>
      <c r="J174" s="80">
        <v>94671</v>
      </c>
      <c r="K174" s="80">
        <v>75578</v>
      </c>
      <c r="L174" s="80">
        <v>61733</v>
      </c>
      <c r="M174" s="80">
        <v>104963</v>
      </c>
      <c r="N174" s="80">
        <v>59979</v>
      </c>
      <c r="O174" s="81">
        <v>95408</v>
      </c>
      <c r="P174" s="147"/>
    </row>
    <row r="175" spans="1:16" s="145" customFormat="1" ht="18" customHeight="1">
      <c r="A175" s="151"/>
      <c r="B175" s="156" t="s">
        <v>209</v>
      </c>
      <c r="C175" s="152">
        <f t="shared" si="39"/>
        <v>629545</v>
      </c>
      <c r="D175" s="80">
        <v>63839</v>
      </c>
      <c r="E175" s="80">
        <v>14741</v>
      </c>
      <c r="F175" s="80">
        <v>31016</v>
      </c>
      <c r="G175" s="80">
        <v>62940</v>
      </c>
      <c r="H175" s="80">
        <v>28269</v>
      </c>
      <c r="I175" s="80">
        <v>63592</v>
      </c>
      <c r="J175" s="80">
        <v>90071</v>
      </c>
      <c r="K175" s="80">
        <v>53906</v>
      </c>
      <c r="L175" s="80">
        <v>64571</v>
      </c>
      <c r="M175" s="80">
        <v>70192</v>
      </c>
      <c r="N175" s="80">
        <v>52294</v>
      </c>
      <c r="O175" s="81">
        <v>34114</v>
      </c>
      <c r="P175" s="147"/>
    </row>
    <row r="176" spans="1:16" s="145" customFormat="1" ht="6.95" customHeight="1">
      <c r="A176" s="151"/>
      <c r="B176" s="157"/>
      <c r="C176" s="260"/>
      <c r="D176" s="78"/>
      <c r="E176" s="78"/>
      <c r="F176" s="78"/>
      <c r="G176" s="78"/>
      <c r="H176" s="78"/>
      <c r="I176" s="78"/>
      <c r="J176" s="78"/>
      <c r="K176" s="78"/>
      <c r="L176" s="78"/>
      <c r="M176" s="78"/>
      <c r="N176" s="78"/>
      <c r="O176" s="79"/>
      <c r="P176" s="147"/>
    </row>
    <row r="177" spans="1:16" s="145" customFormat="1" ht="18" customHeight="1">
      <c r="A177" s="151"/>
      <c r="B177" s="155" t="s">
        <v>72</v>
      </c>
      <c r="C177" s="259">
        <f t="shared" ref="C177:C182" si="41">D177+E177+F177+G177+H177+I177+J177+K177+L177+M177+N177+O177</f>
        <v>6558325</v>
      </c>
      <c r="D177" s="82">
        <f>SUM(D178:D182)</f>
        <v>762232</v>
      </c>
      <c r="E177" s="82">
        <f t="shared" ref="E177:O177" si="42">SUM(E178:E182)</f>
        <v>230891</v>
      </c>
      <c r="F177" s="82">
        <f t="shared" si="42"/>
        <v>318423</v>
      </c>
      <c r="G177" s="82">
        <f t="shared" si="42"/>
        <v>586881</v>
      </c>
      <c r="H177" s="82">
        <f t="shared" si="42"/>
        <v>405304</v>
      </c>
      <c r="I177" s="82">
        <f t="shared" si="42"/>
        <v>470122</v>
      </c>
      <c r="J177" s="82">
        <f t="shared" si="42"/>
        <v>920564</v>
      </c>
      <c r="K177" s="82">
        <f t="shared" si="42"/>
        <v>453524</v>
      </c>
      <c r="L177" s="82">
        <f t="shared" si="42"/>
        <v>410406</v>
      </c>
      <c r="M177" s="82">
        <f t="shared" si="42"/>
        <v>945789</v>
      </c>
      <c r="N177" s="82">
        <f t="shared" si="42"/>
        <v>467213</v>
      </c>
      <c r="O177" s="85">
        <f t="shared" si="42"/>
        <v>586976</v>
      </c>
      <c r="P177" s="147"/>
    </row>
    <row r="178" spans="1:16" s="145" customFormat="1" ht="18" customHeight="1">
      <c r="A178" s="151"/>
      <c r="B178" s="156" t="s">
        <v>210</v>
      </c>
      <c r="C178" s="152">
        <f t="shared" si="41"/>
        <v>1390863</v>
      </c>
      <c r="D178" s="80">
        <v>198351</v>
      </c>
      <c r="E178" s="80">
        <v>49984</v>
      </c>
      <c r="F178" s="80">
        <v>89495</v>
      </c>
      <c r="G178" s="80">
        <v>76691</v>
      </c>
      <c r="H178" s="80">
        <v>117670</v>
      </c>
      <c r="I178" s="80">
        <v>93659</v>
      </c>
      <c r="J178" s="80">
        <v>123892</v>
      </c>
      <c r="K178" s="80">
        <v>71944</v>
      </c>
      <c r="L178" s="80">
        <v>87696</v>
      </c>
      <c r="M178" s="80">
        <v>204096</v>
      </c>
      <c r="N178" s="80">
        <v>135098</v>
      </c>
      <c r="O178" s="81">
        <v>142287</v>
      </c>
      <c r="P178" s="147"/>
    </row>
    <row r="179" spans="1:16" s="145" customFormat="1" ht="18" customHeight="1">
      <c r="A179" s="149"/>
      <c r="B179" s="158" t="s">
        <v>211</v>
      </c>
      <c r="C179" s="152">
        <f t="shared" si="41"/>
        <v>912291</v>
      </c>
      <c r="D179" s="80">
        <v>86986</v>
      </c>
      <c r="E179" s="80">
        <v>19715</v>
      </c>
      <c r="F179" s="80">
        <v>52708</v>
      </c>
      <c r="G179" s="80">
        <v>83976</v>
      </c>
      <c r="H179" s="80">
        <v>59706</v>
      </c>
      <c r="I179" s="80">
        <v>67067</v>
      </c>
      <c r="J179" s="80">
        <v>135200</v>
      </c>
      <c r="K179" s="80">
        <v>69639</v>
      </c>
      <c r="L179" s="80">
        <v>67368</v>
      </c>
      <c r="M179" s="80">
        <v>132393</v>
      </c>
      <c r="N179" s="80">
        <v>57063</v>
      </c>
      <c r="O179" s="81">
        <v>80470</v>
      </c>
    </row>
    <row r="180" spans="1:16" s="145" customFormat="1" ht="18" customHeight="1">
      <c r="A180" s="154"/>
      <c r="B180" s="156" t="s">
        <v>212</v>
      </c>
      <c r="C180" s="152">
        <f t="shared" si="41"/>
        <v>486356</v>
      </c>
      <c r="D180" s="80">
        <v>49941</v>
      </c>
      <c r="E180" s="80">
        <v>13874</v>
      </c>
      <c r="F180" s="80">
        <v>35721</v>
      </c>
      <c r="G180" s="80">
        <v>64457</v>
      </c>
      <c r="H180" s="80">
        <v>23451</v>
      </c>
      <c r="I180" s="80">
        <v>43198</v>
      </c>
      <c r="J180" s="80">
        <v>84027</v>
      </c>
      <c r="K180" s="80">
        <v>32878</v>
      </c>
      <c r="L180" s="80">
        <v>29176</v>
      </c>
      <c r="M180" s="80">
        <v>53160</v>
      </c>
      <c r="N180" s="80">
        <v>31919</v>
      </c>
      <c r="O180" s="81">
        <v>24554</v>
      </c>
      <c r="P180" s="147"/>
    </row>
    <row r="181" spans="1:16" s="145" customFormat="1" ht="18" customHeight="1">
      <c r="A181" s="151"/>
      <c r="B181" s="156" t="s">
        <v>213</v>
      </c>
      <c r="C181" s="152">
        <f t="shared" si="41"/>
        <v>2312579</v>
      </c>
      <c r="D181" s="80">
        <v>308253</v>
      </c>
      <c r="E181" s="80">
        <v>111007</v>
      </c>
      <c r="F181" s="80">
        <v>82286</v>
      </c>
      <c r="G181" s="80">
        <v>256603</v>
      </c>
      <c r="H181" s="80">
        <v>122738</v>
      </c>
      <c r="I181" s="80">
        <v>172818</v>
      </c>
      <c r="J181" s="80">
        <v>417861</v>
      </c>
      <c r="K181" s="80">
        <v>136108</v>
      </c>
      <c r="L181" s="80">
        <v>99127</v>
      </c>
      <c r="M181" s="80">
        <v>388859</v>
      </c>
      <c r="N181" s="80">
        <v>108907</v>
      </c>
      <c r="O181" s="81">
        <v>108012</v>
      </c>
      <c r="P181" s="147"/>
    </row>
    <row r="182" spans="1:16" s="145" customFormat="1" ht="18" customHeight="1">
      <c r="A182" s="151"/>
      <c r="B182" s="156" t="s">
        <v>214</v>
      </c>
      <c r="C182" s="152">
        <f t="shared" si="41"/>
        <v>1456236</v>
      </c>
      <c r="D182" s="80">
        <v>118701</v>
      </c>
      <c r="E182" s="80">
        <v>36311</v>
      </c>
      <c r="F182" s="80">
        <v>58213</v>
      </c>
      <c r="G182" s="80">
        <v>105154</v>
      </c>
      <c r="H182" s="80">
        <v>81739</v>
      </c>
      <c r="I182" s="80">
        <v>93380</v>
      </c>
      <c r="J182" s="80">
        <v>159584</v>
      </c>
      <c r="K182" s="80">
        <v>142955</v>
      </c>
      <c r="L182" s="80">
        <v>127039</v>
      </c>
      <c r="M182" s="80">
        <v>167281</v>
      </c>
      <c r="N182" s="80">
        <v>134226</v>
      </c>
      <c r="O182" s="81">
        <v>231653</v>
      </c>
      <c r="P182" s="147"/>
    </row>
    <row r="183" spans="1:16" s="145" customFormat="1" ht="6.95" customHeight="1">
      <c r="A183" s="151"/>
      <c r="B183" s="157"/>
      <c r="C183" s="260"/>
      <c r="D183" s="78"/>
      <c r="E183" s="78"/>
      <c r="F183" s="78"/>
      <c r="G183" s="78"/>
      <c r="H183" s="78"/>
      <c r="I183" s="78"/>
      <c r="J183" s="78"/>
      <c r="K183" s="78"/>
      <c r="L183" s="78"/>
      <c r="M183" s="78"/>
      <c r="N183" s="78"/>
      <c r="O183" s="79"/>
      <c r="P183" s="147"/>
    </row>
    <row r="184" spans="1:16" s="145" customFormat="1" ht="18" customHeight="1">
      <c r="A184" s="151"/>
      <c r="B184" s="155" t="s">
        <v>73</v>
      </c>
      <c r="C184" s="259">
        <f t="shared" ref="C184:C191" si="43">D184+E184+F184+G184+H184+I184+J184+K184+L184+M184+N184+O184</f>
        <v>8318851</v>
      </c>
      <c r="D184" s="82">
        <f>SUM(D185:D189)</f>
        <v>1090256</v>
      </c>
      <c r="E184" s="82">
        <f t="shared" ref="E184:O184" si="44">SUM(E185:E189)</f>
        <v>248225</v>
      </c>
      <c r="F184" s="82">
        <f t="shared" si="44"/>
        <v>294706</v>
      </c>
      <c r="G184" s="82">
        <f t="shared" si="44"/>
        <v>878723</v>
      </c>
      <c r="H184" s="82">
        <f t="shared" si="44"/>
        <v>418309</v>
      </c>
      <c r="I184" s="82">
        <f t="shared" si="44"/>
        <v>605896</v>
      </c>
      <c r="J184" s="82">
        <f t="shared" si="44"/>
        <v>1250259</v>
      </c>
      <c r="K184" s="82">
        <f t="shared" si="44"/>
        <v>504142</v>
      </c>
      <c r="L184" s="82">
        <f t="shared" si="44"/>
        <v>521647</v>
      </c>
      <c r="M184" s="82">
        <f t="shared" si="44"/>
        <v>1383734</v>
      </c>
      <c r="N184" s="82">
        <f t="shared" si="44"/>
        <v>635508</v>
      </c>
      <c r="O184" s="85">
        <f t="shared" si="44"/>
        <v>487446</v>
      </c>
      <c r="P184" s="147"/>
    </row>
    <row r="185" spans="1:16" s="145" customFormat="1" ht="18" customHeight="1">
      <c r="A185" s="151"/>
      <c r="B185" s="156" t="s">
        <v>215</v>
      </c>
      <c r="C185" s="152">
        <f t="shared" si="43"/>
        <v>1660119</v>
      </c>
      <c r="D185" s="80">
        <v>150840</v>
      </c>
      <c r="E185" s="80">
        <v>46135</v>
      </c>
      <c r="F185" s="80">
        <v>59154</v>
      </c>
      <c r="G185" s="80">
        <v>144453</v>
      </c>
      <c r="H185" s="80">
        <v>136549</v>
      </c>
      <c r="I185" s="80">
        <v>146778</v>
      </c>
      <c r="J185" s="80">
        <v>225708</v>
      </c>
      <c r="K185" s="80">
        <v>144487</v>
      </c>
      <c r="L185" s="80">
        <v>149770</v>
      </c>
      <c r="M185" s="80">
        <v>224844</v>
      </c>
      <c r="N185" s="80">
        <v>122503</v>
      </c>
      <c r="O185" s="81">
        <v>108898</v>
      </c>
      <c r="P185" s="147"/>
    </row>
    <row r="186" spans="1:16" s="145" customFormat="1" ht="18" customHeight="1">
      <c r="A186" s="149"/>
      <c r="B186" s="156" t="s">
        <v>216</v>
      </c>
      <c r="C186" s="152">
        <f t="shared" si="43"/>
        <v>3209486</v>
      </c>
      <c r="D186" s="80">
        <v>381257</v>
      </c>
      <c r="E186" s="80">
        <v>103158</v>
      </c>
      <c r="F186" s="80">
        <v>110703</v>
      </c>
      <c r="G186" s="80">
        <v>304196</v>
      </c>
      <c r="H186" s="80">
        <v>130381</v>
      </c>
      <c r="I186" s="80">
        <v>275986</v>
      </c>
      <c r="J186" s="80">
        <v>472424</v>
      </c>
      <c r="K186" s="80">
        <v>185405</v>
      </c>
      <c r="L186" s="80">
        <v>205744</v>
      </c>
      <c r="M186" s="80">
        <v>548459</v>
      </c>
      <c r="N186" s="80">
        <v>300173</v>
      </c>
      <c r="O186" s="81">
        <v>191600</v>
      </c>
    </row>
    <row r="187" spans="1:16" s="145" customFormat="1" ht="18" customHeight="1">
      <c r="A187" s="154"/>
      <c r="B187" s="156" t="s">
        <v>217</v>
      </c>
      <c r="C187" s="152">
        <f t="shared" si="43"/>
        <v>2243808</v>
      </c>
      <c r="D187" s="80">
        <v>409063</v>
      </c>
      <c r="E187" s="80">
        <v>68276</v>
      </c>
      <c r="F187" s="80">
        <v>81162</v>
      </c>
      <c r="G187" s="80">
        <v>356889</v>
      </c>
      <c r="H187" s="80">
        <v>65691</v>
      </c>
      <c r="I187" s="80">
        <v>84103</v>
      </c>
      <c r="J187" s="80">
        <v>403427</v>
      </c>
      <c r="K187" s="80">
        <v>83503</v>
      </c>
      <c r="L187" s="80">
        <v>93269</v>
      </c>
      <c r="M187" s="80">
        <v>409517</v>
      </c>
      <c r="N187" s="80">
        <v>101386</v>
      </c>
      <c r="O187" s="81">
        <v>87522</v>
      </c>
      <c r="P187" s="147"/>
    </row>
    <row r="188" spans="1:16" s="145" customFormat="1" ht="18" customHeight="1">
      <c r="B188" s="156" t="s">
        <v>218</v>
      </c>
      <c r="C188" s="152">
        <f t="shared" si="43"/>
        <v>579319</v>
      </c>
      <c r="D188" s="80">
        <v>62699</v>
      </c>
      <c r="E188" s="80">
        <v>12584</v>
      </c>
      <c r="F188" s="80">
        <v>16310</v>
      </c>
      <c r="G188" s="80">
        <v>35531</v>
      </c>
      <c r="H188" s="80">
        <v>72710</v>
      </c>
      <c r="I188" s="80">
        <v>55491</v>
      </c>
      <c r="J188" s="80">
        <v>72390</v>
      </c>
      <c r="K188" s="80">
        <v>23993</v>
      </c>
      <c r="L188" s="80">
        <v>38033</v>
      </c>
      <c r="M188" s="80">
        <v>93140</v>
      </c>
      <c r="N188" s="80">
        <v>43709</v>
      </c>
      <c r="O188" s="81">
        <v>52729</v>
      </c>
    </row>
    <row r="189" spans="1:16" s="145" customFormat="1" ht="18" customHeight="1" thickBot="1">
      <c r="B189" s="159" t="s">
        <v>219</v>
      </c>
      <c r="C189" s="160">
        <f t="shared" si="43"/>
        <v>626119</v>
      </c>
      <c r="D189" s="83">
        <v>86397</v>
      </c>
      <c r="E189" s="83">
        <v>18072</v>
      </c>
      <c r="F189" s="83">
        <v>27377</v>
      </c>
      <c r="G189" s="83">
        <v>37654</v>
      </c>
      <c r="H189" s="83">
        <v>12978</v>
      </c>
      <c r="I189" s="83">
        <v>43538</v>
      </c>
      <c r="J189" s="83">
        <v>76310</v>
      </c>
      <c r="K189" s="83">
        <v>66754</v>
      </c>
      <c r="L189" s="83">
        <v>34831</v>
      </c>
      <c r="M189" s="83">
        <v>107774</v>
      </c>
      <c r="N189" s="83">
        <v>67737</v>
      </c>
      <c r="O189" s="84">
        <v>46697</v>
      </c>
    </row>
    <row r="190" spans="1:16" s="145" customFormat="1" ht="6.95" customHeight="1" thickBot="1">
      <c r="B190" s="239"/>
      <c r="C190" s="176"/>
      <c r="D190" s="76"/>
      <c r="E190" s="76"/>
      <c r="F190" s="76"/>
      <c r="G190" s="76"/>
      <c r="H190" s="76"/>
      <c r="I190" s="76"/>
      <c r="J190" s="76"/>
      <c r="K190" s="76"/>
      <c r="L190" s="76"/>
      <c r="M190" s="76"/>
      <c r="N190" s="76"/>
      <c r="O190" s="77"/>
    </row>
    <row r="191" spans="1:16" s="144" customFormat="1" ht="18" customHeight="1" thickBot="1">
      <c r="A191" s="238"/>
      <c r="B191" s="262" t="s">
        <v>40</v>
      </c>
      <c r="C191" s="246">
        <f t="shared" si="43"/>
        <v>0</v>
      </c>
      <c r="D191" s="246">
        <v>0</v>
      </c>
      <c r="E191" s="246">
        <v>0</v>
      </c>
      <c r="F191" s="246">
        <v>0</v>
      </c>
      <c r="G191" s="246">
        <v>0</v>
      </c>
      <c r="H191" s="246">
        <v>0</v>
      </c>
      <c r="I191" s="246">
        <v>0</v>
      </c>
      <c r="J191" s="246">
        <v>0</v>
      </c>
      <c r="K191" s="246">
        <v>0</v>
      </c>
      <c r="L191" s="246">
        <v>0</v>
      </c>
      <c r="M191" s="246">
        <v>0</v>
      </c>
      <c r="N191" s="246">
        <v>0</v>
      </c>
      <c r="O191" s="247">
        <v>0</v>
      </c>
      <c r="P191" s="238"/>
    </row>
  </sheetData>
  <mergeCells count="2">
    <mergeCell ref="B2:O2"/>
    <mergeCell ref="B3:O3"/>
  </mergeCells>
  <conditionalFormatting sqref="B5:B8">
    <cfRule type="expression" dxfId="59" priority="63">
      <formula>B5&lt;0</formula>
    </cfRule>
  </conditionalFormatting>
  <conditionalFormatting sqref="C5:O6">
    <cfRule type="expression" dxfId="58" priority="33">
      <formula>C5&lt;0</formula>
    </cfRule>
  </conditionalFormatting>
  <conditionalFormatting sqref="C7:O10 C190:O191">
    <cfRule type="expression" dxfId="57" priority="25">
      <formula>C7&lt;0</formula>
    </cfRule>
  </conditionalFormatting>
  <conditionalFormatting sqref="C75:C79 C81:C86 C94:C189 C88:C92 C11:O11 D20:O189 C20:C73">
    <cfRule type="expression" dxfId="56" priority="24">
      <formula>C11&lt;0</formula>
    </cfRule>
  </conditionalFormatting>
  <conditionalFormatting sqref="C74">
    <cfRule type="expression" dxfId="55" priority="23">
      <formula>C74&lt;0</formula>
    </cfRule>
  </conditionalFormatting>
  <conditionalFormatting sqref="C80">
    <cfRule type="expression" dxfId="54" priority="22">
      <formula>C80&lt;0</formula>
    </cfRule>
  </conditionalFormatting>
  <conditionalFormatting sqref="C87">
    <cfRule type="expression" dxfId="53" priority="21">
      <formula>C87&lt;0</formula>
    </cfRule>
  </conditionalFormatting>
  <conditionalFormatting sqref="C93">
    <cfRule type="expression" dxfId="52" priority="20">
      <formula>C93&lt;0</formula>
    </cfRule>
  </conditionalFormatting>
  <conditionalFormatting sqref="C13:O17 C12 E12:O12">
    <cfRule type="expression" dxfId="51" priority="13">
      <formula>C12&lt;0</formula>
    </cfRule>
  </conditionalFormatting>
  <conditionalFormatting sqref="C18:O19">
    <cfRule type="expression" dxfId="50" priority="11">
      <formula>C18&lt;0</formula>
    </cfRule>
  </conditionalFormatting>
  <conditionalFormatting sqref="D12">
    <cfRule type="expression" dxfId="49" priority="10">
      <formula>D12&lt;0</formula>
    </cfRule>
  </conditionalFormatting>
  <conditionalFormatting sqref="B9:B10 B190:B191">
    <cfRule type="expression" dxfId="48" priority="9">
      <formula>B9&lt;0</formula>
    </cfRule>
  </conditionalFormatting>
  <conditionalFormatting sqref="B20:B22 B11:B17">
    <cfRule type="expression" dxfId="47" priority="8">
      <formula>B11&lt;0</formula>
    </cfRule>
  </conditionalFormatting>
  <conditionalFormatting sqref="B93">
    <cfRule type="expression" dxfId="46" priority="3">
      <formula>B93&lt;0</formula>
    </cfRule>
  </conditionalFormatting>
  <conditionalFormatting sqref="B75:B79 B81:B86 B94:B189 B88:B92 B23:B52 B54:B73">
    <cfRule type="expression" dxfId="45" priority="7">
      <formula>B23&lt;0</formula>
    </cfRule>
  </conditionalFormatting>
  <conditionalFormatting sqref="B74">
    <cfRule type="expression" dxfId="44" priority="6">
      <formula>B74&lt;0</formula>
    </cfRule>
  </conditionalFormatting>
  <conditionalFormatting sqref="B80">
    <cfRule type="expression" dxfId="43" priority="5">
      <formula>B80&lt;0</formula>
    </cfRule>
  </conditionalFormatting>
  <conditionalFormatting sqref="B87">
    <cfRule type="expression" dxfId="42" priority="4">
      <formula>B87&lt;0</formula>
    </cfRule>
  </conditionalFormatting>
  <conditionalFormatting sqref="B53">
    <cfRule type="expression" dxfId="41" priority="2">
      <formula>B53&lt;0</formula>
    </cfRule>
  </conditionalFormatting>
  <conditionalFormatting sqref="B18:B19">
    <cfRule type="expression" dxfId="40" priority="1">
      <formula>B18&lt;0</formula>
    </cfRule>
  </conditionalFormatting>
  <printOptions horizontalCentered="1"/>
  <pageMargins left="0.23622047244094491" right="0.23622047244094491" top="0.51181102362204722" bottom="0.51181102362204722" header="0.31496062992125984" footer="0.31496062992125984"/>
  <pageSetup paperSize="14" scale="67" firstPageNumber="28" fitToHeight="0" orientation="landscape" useFirstPageNumber="1" horizontalDpi="4294967294" verticalDpi="4294967294" r:id="rId1"/>
  <headerFooter>
    <oddFooter>&amp;R&amp;12Page &amp;P of 45</oddFooter>
  </headerFooter>
  <rowBreaks count="5" manualBreakCount="5">
    <brk id="43" min="1" max="14" man="1"/>
    <brk id="72" min="1" max="14" man="1"/>
    <brk id="107" min="1" max="14" man="1"/>
    <brk id="137" min="1" max="14" man="1"/>
    <brk id="169" min="1" max="14" man="1"/>
  </rowBreaks>
  <ignoredErrors>
    <ignoredError sqref="P192:P193 C192:O195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P191"/>
  <sheetViews>
    <sheetView showGridLines="0" zoomScale="80" zoomScaleNormal="80" zoomScaleSheetLayoutView="80" workbookViewId="0">
      <pane xSplit="3" ySplit="6" topLeftCell="D7" activePane="bottomRight" state="frozen"/>
      <selection pane="bottomRight" activeCell="F27" sqref="F27"/>
      <selection pane="bottomLeft" activeCell="F34" sqref="F34"/>
      <selection pane="topRight" activeCell="F34" sqref="F34"/>
    </sheetView>
  </sheetViews>
  <sheetFormatPr defaultRowHeight="15"/>
  <cols>
    <col min="1" max="1" width="3.42578125" style="161" customWidth="1"/>
    <col min="2" max="2" width="51.42578125" style="161" customWidth="1"/>
    <col min="3" max="3" width="15.7109375" style="161" customWidth="1"/>
    <col min="4" max="4" width="14.140625" style="161" customWidth="1"/>
    <col min="5" max="8" width="14.140625" style="137" customWidth="1"/>
    <col min="9" max="15" width="14.140625" style="161" customWidth="1"/>
    <col min="16" max="16" width="12.7109375" style="161" bestFit="1" customWidth="1"/>
    <col min="17" max="16384" width="9.140625" style="161"/>
  </cols>
  <sheetData>
    <row r="1" spans="1:16" s="137" customFormat="1" ht="18.75">
      <c r="B1" s="138"/>
      <c r="O1" s="2" t="s">
        <v>226</v>
      </c>
    </row>
    <row r="2" spans="1:16" s="137" customFormat="1" ht="20.25">
      <c r="B2" s="196" t="s">
        <v>227</v>
      </c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</row>
    <row r="3" spans="1:16" s="137" customFormat="1" ht="18.75">
      <c r="B3" s="198" t="s">
        <v>18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</row>
    <row r="4" spans="1:16" s="139" customFormat="1" ht="11.25" customHeight="1" thickBot="1">
      <c r="B4" s="140"/>
      <c r="C4" s="141">
        <f t="shared" ref="C4" si="0">D4+E4+F4+G4+H4+I4+J4+K4+L4+M4+N4+O4</f>
        <v>0</v>
      </c>
      <c r="D4" s="141">
        <v>0</v>
      </c>
      <c r="E4" s="141">
        <v>0</v>
      </c>
      <c r="F4" s="141">
        <v>0</v>
      </c>
      <c r="G4" s="141">
        <v>0</v>
      </c>
      <c r="H4" s="141">
        <v>0</v>
      </c>
      <c r="I4" s="141">
        <v>0</v>
      </c>
      <c r="J4" s="141">
        <v>0</v>
      </c>
      <c r="K4" s="141">
        <v>0</v>
      </c>
      <c r="L4" s="141">
        <v>0</v>
      </c>
      <c r="M4" s="141">
        <v>0</v>
      </c>
      <c r="N4" s="141">
        <v>0</v>
      </c>
      <c r="O4" s="141">
        <v>0</v>
      </c>
    </row>
    <row r="5" spans="1:16" s="144" customFormat="1" ht="27.75" customHeight="1" thickBot="1">
      <c r="A5" s="143"/>
      <c r="B5" s="124" t="s">
        <v>44</v>
      </c>
      <c r="C5" s="235" t="s">
        <v>83</v>
      </c>
      <c r="D5" s="236" t="s">
        <v>21</v>
      </c>
      <c r="E5" s="236" t="s">
        <v>22</v>
      </c>
      <c r="F5" s="236" t="s">
        <v>23</v>
      </c>
      <c r="G5" s="236" t="s">
        <v>24</v>
      </c>
      <c r="H5" s="236" t="s">
        <v>25</v>
      </c>
      <c r="I5" s="236" t="s">
        <v>26</v>
      </c>
      <c r="J5" s="236" t="s">
        <v>27</v>
      </c>
      <c r="K5" s="236" t="s">
        <v>28</v>
      </c>
      <c r="L5" s="236" t="s">
        <v>29</v>
      </c>
      <c r="M5" s="236" t="s">
        <v>30</v>
      </c>
      <c r="N5" s="236" t="s">
        <v>31</v>
      </c>
      <c r="O5" s="237" t="s">
        <v>32</v>
      </c>
      <c r="P5" s="238"/>
    </row>
    <row r="6" spans="1:16" s="145" customFormat="1" ht="6.95" customHeight="1" thickBot="1">
      <c r="A6" s="142"/>
      <c r="B6" s="239"/>
      <c r="C6" s="240"/>
      <c r="D6" s="240"/>
      <c r="E6" s="177"/>
      <c r="F6" s="177"/>
      <c r="G6" s="177"/>
      <c r="H6" s="177"/>
      <c r="I6" s="240"/>
      <c r="J6" s="177"/>
      <c r="K6" s="177"/>
      <c r="L6" s="177"/>
      <c r="M6" s="177"/>
      <c r="N6" s="177"/>
      <c r="O6" s="178"/>
    </row>
    <row r="7" spans="1:16" s="145" customFormat="1" ht="18" customHeight="1" thickBot="1">
      <c r="A7" s="146"/>
      <c r="B7" s="241" t="s">
        <v>33</v>
      </c>
      <c r="C7" s="242">
        <f>D7+E7+F7+G7+H7+I7+J7+K7+L7+M7+N7+O7</f>
        <v>178464026</v>
      </c>
      <c r="D7" s="242">
        <f>D9+D191</f>
        <v>36931049</v>
      </c>
      <c r="E7" s="242">
        <f t="shared" ref="E7:O7" si="1">E9+E191</f>
        <v>3977708</v>
      </c>
      <c r="F7" s="242">
        <f t="shared" si="1"/>
        <v>3647304</v>
      </c>
      <c r="G7" s="242">
        <f t="shared" si="1"/>
        <v>34777122</v>
      </c>
      <c r="H7" s="242">
        <f t="shared" si="1"/>
        <v>3840233</v>
      </c>
      <c r="I7" s="242">
        <f t="shared" si="1"/>
        <v>4738865</v>
      </c>
      <c r="J7" s="242">
        <f t="shared" si="1"/>
        <v>34377332</v>
      </c>
      <c r="K7" s="242">
        <f t="shared" si="1"/>
        <v>4585946</v>
      </c>
      <c r="L7" s="242">
        <f t="shared" si="1"/>
        <v>5365891</v>
      </c>
      <c r="M7" s="242">
        <f t="shared" si="1"/>
        <v>36500590</v>
      </c>
      <c r="N7" s="242">
        <f t="shared" si="1"/>
        <v>5007514</v>
      </c>
      <c r="O7" s="243">
        <f t="shared" si="1"/>
        <v>4714472</v>
      </c>
      <c r="P7" s="147"/>
    </row>
    <row r="8" spans="1:16" s="145" customFormat="1" ht="6.95" customHeight="1" thickBot="1">
      <c r="A8" s="142"/>
      <c r="B8" s="244"/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80"/>
    </row>
    <row r="9" spans="1:16" s="144" customFormat="1" ht="18" customHeight="1" thickBot="1">
      <c r="A9" s="148"/>
      <c r="B9" s="245" t="s">
        <v>34</v>
      </c>
      <c r="C9" s="246">
        <f>D9+E9+F9+G9+H9+I9+J9+K9+L9+M9+N9+O9</f>
        <v>178464026</v>
      </c>
      <c r="D9" s="246">
        <f>D11+D21</f>
        <v>36931049</v>
      </c>
      <c r="E9" s="246">
        <f t="shared" ref="E9:O9" si="2">E11+E21</f>
        <v>3977708</v>
      </c>
      <c r="F9" s="246">
        <f t="shared" si="2"/>
        <v>3647304</v>
      </c>
      <c r="G9" s="246">
        <f t="shared" si="2"/>
        <v>34777122</v>
      </c>
      <c r="H9" s="246">
        <f t="shared" si="2"/>
        <v>3840233</v>
      </c>
      <c r="I9" s="246">
        <f t="shared" si="2"/>
        <v>4738865</v>
      </c>
      <c r="J9" s="246">
        <f t="shared" si="2"/>
        <v>34377332</v>
      </c>
      <c r="K9" s="246">
        <f t="shared" si="2"/>
        <v>4585946</v>
      </c>
      <c r="L9" s="246">
        <f t="shared" si="2"/>
        <v>5365891</v>
      </c>
      <c r="M9" s="246">
        <f t="shared" si="2"/>
        <v>36500590</v>
      </c>
      <c r="N9" s="246">
        <f t="shared" si="2"/>
        <v>5007514</v>
      </c>
      <c r="O9" s="247">
        <f t="shared" si="2"/>
        <v>4714472</v>
      </c>
      <c r="P9" s="163"/>
    </row>
    <row r="10" spans="1:16" s="145" customFormat="1" ht="6.95" customHeight="1">
      <c r="A10" s="149"/>
      <c r="B10" s="185"/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2"/>
    </row>
    <row r="11" spans="1:16" s="144" customFormat="1" ht="18" customHeight="1">
      <c r="A11" s="154"/>
      <c r="B11" s="248" t="s">
        <v>84</v>
      </c>
      <c r="C11" s="249">
        <f>+SUM(C12:C19)</f>
        <v>133578219</v>
      </c>
      <c r="D11" s="250">
        <f t="shared" ref="D11:O11" si="3">+SUM(D12:D19)</f>
        <v>25860084</v>
      </c>
      <c r="E11" s="250">
        <f t="shared" si="3"/>
        <v>2189779</v>
      </c>
      <c r="F11" s="250">
        <f t="shared" si="3"/>
        <v>2185251</v>
      </c>
      <c r="G11" s="250">
        <f t="shared" si="3"/>
        <v>27620019</v>
      </c>
      <c r="H11" s="250">
        <f t="shared" si="3"/>
        <v>2526220</v>
      </c>
      <c r="I11" s="250">
        <f t="shared" si="3"/>
        <v>3724679</v>
      </c>
      <c r="J11" s="250">
        <f t="shared" si="3"/>
        <v>26641962</v>
      </c>
      <c r="K11" s="250">
        <f t="shared" si="3"/>
        <v>3360447</v>
      </c>
      <c r="L11" s="250">
        <f t="shared" si="3"/>
        <v>4170668</v>
      </c>
      <c r="M11" s="250">
        <f t="shared" si="3"/>
        <v>27930487</v>
      </c>
      <c r="N11" s="250">
        <f t="shared" si="3"/>
        <v>3720420</v>
      </c>
      <c r="O11" s="251">
        <f t="shared" si="3"/>
        <v>3648203</v>
      </c>
      <c r="P11" s="163"/>
    </row>
    <row r="12" spans="1:16" s="145" customFormat="1" ht="18" customHeight="1">
      <c r="A12" s="151"/>
      <c r="B12" s="156" t="s">
        <v>85</v>
      </c>
      <c r="C12" s="164">
        <f t="shared" ref="C12:C17" si="4">D12+E12+F12+G12+H12+I12+J12+K12+L12+M12+N12+O12</f>
        <v>1469546</v>
      </c>
      <c r="D12" s="80">
        <v>313163</v>
      </c>
      <c r="E12" s="80">
        <v>0</v>
      </c>
      <c r="F12" s="80">
        <v>71</v>
      </c>
      <c r="G12" s="80">
        <v>365623</v>
      </c>
      <c r="H12" s="80">
        <v>427</v>
      </c>
      <c r="I12" s="80">
        <v>473</v>
      </c>
      <c r="J12" s="80">
        <v>393435</v>
      </c>
      <c r="K12" s="80">
        <v>422</v>
      </c>
      <c r="L12" s="80">
        <v>365</v>
      </c>
      <c r="M12" s="80">
        <v>394990</v>
      </c>
      <c r="N12" s="80">
        <v>247</v>
      </c>
      <c r="O12" s="81">
        <v>330</v>
      </c>
      <c r="P12" s="147"/>
    </row>
    <row r="13" spans="1:16" s="145" customFormat="1" ht="18" customHeight="1">
      <c r="A13" s="151"/>
      <c r="B13" s="156" t="s">
        <v>86</v>
      </c>
      <c r="C13" s="164">
        <f t="shared" si="4"/>
        <v>107254598</v>
      </c>
      <c r="D13" s="80">
        <v>20586356</v>
      </c>
      <c r="E13" s="80">
        <v>1991952</v>
      </c>
      <c r="F13" s="80">
        <v>2044371</v>
      </c>
      <c r="G13" s="80">
        <v>21456565</v>
      </c>
      <c r="H13" s="80">
        <v>2378718</v>
      </c>
      <c r="I13" s="80">
        <v>3135650</v>
      </c>
      <c r="J13" s="80">
        <v>20364385</v>
      </c>
      <c r="K13" s="80">
        <v>3213488</v>
      </c>
      <c r="L13" s="80">
        <v>3467166</v>
      </c>
      <c r="M13" s="80">
        <v>21853877</v>
      </c>
      <c r="N13" s="80">
        <v>3582941</v>
      </c>
      <c r="O13" s="81">
        <v>3179129</v>
      </c>
      <c r="P13" s="147"/>
    </row>
    <row r="14" spans="1:16" s="145" customFormat="1" ht="18" customHeight="1">
      <c r="A14" s="151"/>
      <c r="B14" s="156" t="s">
        <v>87</v>
      </c>
      <c r="C14" s="164">
        <f t="shared" si="4"/>
        <v>18534134</v>
      </c>
      <c r="D14" s="80">
        <v>3783214</v>
      </c>
      <c r="E14" s="80">
        <v>67905</v>
      </c>
      <c r="F14" s="80">
        <v>76291</v>
      </c>
      <c r="G14" s="80">
        <v>4600502</v>
      </c>
      <c r="H14" s="80">
        <v>80537</v>
      </c>
      <c r="I14" s="80">
        <v>391477</v>
      </c>
      <c r="J14" s="80">
        <v>4398514</v>
      </c>
      <c r="K14" s="80">
        <v>77185</v>
      </c>
      <c r="L14" s="80">
        <v>645345</v>
      </c>
      <c r="M14" s="80">
        <v>4271176</v>
      </c>
      <c r="N14" s="80">
        <v>66252</v>
      </c>
      <c r="O14" s="81">
        <v>75736</v>
      </c>
      <c r="P14" s="147"/>
    </row>
    <row r="15" spans="1:16" s="145" customFormat="1" ht="18" customHeight="1">
      <c r="A15" s="151"/>
      <c r="B15" s="156" t="s">
        <v>88</v>
      </c>
      <c r="C15" s="164">
        <f t="shared" si="4"/>
        <v>553521</v>
      </c>
      <c r="D15" s="80">
        <v>53</v>
      </c>
      <c r="E15" s="80">
        <v>22</v>
      </c>
      <c r="F15" s="80">
        <v>34764</v>
      </c>
      <c r="G15" s="80">
        <v>349</v>
      </c>
      <c r="H15" s="80">
        <v>6897</v>
      </c>
      <c r="I15" s="80">
        <v>165325</v>
      </c>
      <c r="J15" s="80">
        <v>135089</v>
      </c>
      <c r="K15" s="80">
        <v>6181</v>
      </c>
      <c r="L15" s="80">
        <v>28828</v>
      </c>
      <c r="M15" s="80">
        <v>444</v>
      </c>
      <c r="N15" s="80">
        <v>5425</v>
      </c>
      <c r="O15" s="81">
        <v>170144</v>
      </c>
      <c r="P15" s="147"/>
    </row>
    <row r="16" spans="1:16" s="145" customFormat="1" ht="18" customHeight="1">
      <c r="A16" s="151"/>
      <c r="B16" s="156" t="s">
        <v>89</v>
      </c>
      <c r="C16" s="164">
        <f t="shared" si="4"/>
        <v>1001033</v>
      </c>
      <c r="D16" s="80">
        <v>223411</v>
      </c>
      <c r="E16" s="80">
        <v>0</v>
      </c>
      <c r="F16" s="80">
        <v>0</v>
      </c>
      <c r="G16" s="80">
        <v>240565</v>
      </c>
      <c r="H16" s="80">
        <v>0</v>
      </c>
      <c r="I16" s="80">
        <v>0</v>
      </c>
      <c r="J16" s="80">
        <v>243997</v>
      </c>
      <c r="K16" s="80">
        <v>0</v>
      </c>
      <c r="L16" s="80">
        <v>0</v>
      </c>
      <c r="M16" s="80">
        <v>278798</v>
      </c>
      <c r="N16" s="80">
        <v>0</v>
      </c>
      <c r="O16" s="81">
        <v>14262</v>
      </c>
      <c r="P16" s="147"/>
    </row>
    <row r="17" spans="1:16" s="145" customFormat="1" ht="18" customHeight="1">
      <c r="A17" s="151"/>
      <c r="B17" s="156" t="s">
        <v>90</v>
      </c>
      <c r="C17" s="164">
        <f t="shared" si="4"/>
        <v>2476738</v>
      </c>
      <c r="D17" s="80">
        <v>458189</v>
      </c>
      <c r="E17" s="80">
        <v>80057</v>
      </c>
      <c r="F17" s="80">
        <v>15157</v>
      </c>
      <c r="G17" s="80">
        <v>462044</v>
      </c>
      <c r="H17" s="80">
        <v>16124</v>
      </c>
      <c r="I17" s="80">
        <v>15852</v>
      </c>
      <c r="J17" s="80">
        <v>583231</v>
      </c>
      <c r="K17" s="80">
        <v>17564</v>
      </c>
      <c r="L17" s="80">
        <v>14787</v>
      </c>
      <c r="M17" s="80">
        <v>600144</v>
      </c>
      <c r="N17" s="80">
        <v>16207</v>
      </c>
      <c r="O17" s="81">
        <v>197382</v>
      </c>
      <c r="P17" s="147"/>
    </row>
    <row r="18" spans="1:16" s="145" customFormat="1" ht="18" customHeight="1">
      <c r="A18" s="151"/>
      <c r="B18" s="156" t="s">
        <v>91</v>
      </c>
      <c r="C18" s="164">
        <f t="shared" ref="C18:C19" si="5">D18+E18+F18+G18+H18+I18+J18+K18+L18+M18+N18+O18</f>
        <v>2288649</v>
      </c>
      <c r="D18" s="80">
        <v>495698</v>
      </c>
      <c r="E18" s="80">
        <v>49843</v>
      </c>
      <c r="F18" s="80">
        <v>14597</v>
      </c>
      <c r="G18" s="80">
        <v>494371</v>
      </c>
      <c r="H18" s="80">
        <v>43517</v>
      </c>
      <c r="I18" s="80">
        <v>15902</v>
      </c>
      <c r="J18" s="80">
        <v>523311</v>
      </c>
      <c r="K18" s="80">
        <v>45607</v>
      </c>
      <c r="L18" s="80">
        <v>14177</v>
      </c>
      <c r="M18" s="80">
        <v>531058</v>
      </c>
      <c r="N18" s="80">
        <v>49348</v>
      </c>
      <c r="O18" s="81">
        <v>11220</v>
      </c>
      <c r="P18" s="147"/>
    </row>
    <row r="19" spans="1:16" s="145" customFormat="1" ht="18" customHeight="1">
      <c r="A19" s="151"/>
      <c r="B19" s="156" t="s">
        <v>92</v>
      </c>
      <c r="C19" s="164">
        <f t="shared" si="5"/>
        <v>0</v>
      </c>
      <c r="D19" s="80">
        <v>0</v>
      </c>
      <c r="E19" s="80">
        <v>0</v>
      </c>
      <c r="F19" s="80">
        <v>0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1">
        <v>0</v>
      </c>
      <c r="P19" s="147"/>
    </row>
    <row r="20" spans="1:16" s="145" customFormat="1" ht="6.95" customHeight="1" thickBot="1">
      <c r="A20" s="149"/>
      <c r="B20" s="239"/>
      <c r="C20" s="252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7"/>
    </row>
    <row r="21" spans="1:16" s="144" customFormat="1" ht="18" customHeight="1" thickBot="1">
      <c r="A21" s="150"/>
      <c r="B21" s="253" t="s">
        <v>93</v>
      </c>
      <c r="C21" s="254">
        <f>D21+E21+F21+G21+H21+I21+J21+K21+L21+M21+N21+O21</f>
        <v>44885807</v>
      </c>
      <c r="D21" s="255">
        <f>D23+D31+D39+D45+D58+D65+D74+D80+D87+D93+D100+D109+D117+D126+D133+D139+D146+D154+D163+D171+D177+D184</f>
        <v>11070965</v>
      </c>
      <c r="E21" s="255">
        <f t="shared" ref="E21:O21" si="6">E23+E31+E39+E45+E58+E65+E74+E80+E87+E93+E100+E109+E117+E126+E133+E139+E146+E154+E163+E171+E177+E184</f>
        <v>1787929</v>
      </c>
      <c r="F21" s="255">
        <f t="shared" si="6"/>
        <v>1462053</v>
      </c>
      <c r="G21" s="255">
        <f t="shared" si="6"/>
        <v>7157103</v>
      </c>
      <c r="H21" s="255">
        <f t="shared" si="6"/>
        <v>1314013</v>
      </c>
      <c r="I21" s="255">
        <f t="shared" si="6"/>
        <v>1014186</v>
      </c>
      <c r="J21" s="255">
        <f t="shared" si="6"/>
        <v>7735370</v>
      </c>
      <c r="K21" s="255">
        <f t="shared" si="6"/>
        <v>1225499</v>
      </c>
      <c r="L21" s="255">
        <f t="shared" si="6"/>
        <v>1195223</v>
      </c>
      <c r="M21" s="255">
        <f t="shared" si="6"/>
        <v>8570103</v>
      </c>
      <c r="N21" s="255">
        <f t="shared" si="6"/>
        <v>1287094</v>
      </c>
      <c r="O21" s="256">
        <f t="shared" si="6"/>
        <v>1066269</v>
      </c>
      <c r="P21" s="165"/>
    </row>
    <row r="22" spans="1:16" s="145" customFormat="1" ht="6.95" customHeight="1">
      <c r="A22" s="153"/>
      <c r="B22" s="257"/>
      <c r="C22" s="258"/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4"/>
    </row>
    <row r="23" spans="1:16" s="145" customFormat="1" ht="18" customHeight="1">
      <c r="A23" s="154"/>
      <c r="B23" s="155" t="s">
        <v>52</v>
      </c>
      <c r="C23" s="259">
        <f t="shared" ref="C23:C78" si="7">D23+E23+F23+G23+H23+I23+J23+K23+L23+M23+N23+O23</f>
        <v>1072110</v>
      </c>
      <c r="D23" s="82">
        <f>SUM(D24:D29)</f>
        <v>307206</v>
      </c>
      <c r="E23" s="82">
        <f t="shared" ref="E23:O23" si="8">SUM(E24:E29)</f>
        <v>56490</v>
      </c>
      <c r="F23" s="82">
        <f t="shared" si="8"/>
        <v>16255</v>
      </c>
      <c r="G23" s="82">
        <f t="shared" si="8"/>
        <v>190352</v>
      </c>
      <c r="H23" s="82">
        <f t="shared" si="8"/>
        <v>13708</v>
      </c>
      <c r="I23" s="82">
        <f t="shared" si="8"/>
        <v>13708</v>
      </c>
      <c r="J23" s="82">
        <f t="shared" si="8"/>
        <v>208783</v>
      </c>
      <c r="K23" s="82">
        <f t="shared" si="8"/>
        <v>16681</v>
      </c>
      <c r="L23" s="82">
        <f t="shared" si="8"/>
        <v>12574</v>
      </c>
      <c r="M23" s="82">
        <f t="shared" si="8"/>
        <v>198815</v>
      </c>
      <c r="N23" s="82">
        <f t="shared" si="8"/>
        <v>21981</v>
      </c>
      <c r="O23" s="85">
        <f t="shared" si="8"/>
        <v>15557</v>
      </c>
      <c r="P23" s="147"/>
    </row>
    <row r="24" spans="1:16" s="145" customFormat="1" ht="18" customHeight="1">
      <c r="A24" s="151"/>
      <c r="B24" s="156" t="s">
        <v>94</v>
      </c>
      <c r="C24" s="164">
        <f t="shared" si="7"/>
        <v>249678</v>
      </c>
      <c r="D24" s="80">
        <v>105088</v>
      </c>
      <c r="E24" s="80">
        <v>20882</v>
      </c>
      <c r="F24" s="80">
        <v>2941</v>
      </c>
      <c r="G24" s="80">
        <v>32199</v>
      </c>
      <c r="H24" s="80">
        <v>1758</v>
      </c>
      <c r="I24" s="80">
        <v>1809</v>
      </c>
      <c r="J24" s="80">
        <v>39511</v>
      </c>
      <c r="K24" s="80">
        <v>2324</v>
      </c>
      <c r="L24" s="80">
        <v>1744</v>
      </c>
      <c r="M24" s="80">
        <v>36766</v>
      </c>
      <c r="N24" s="80">
        <v>1733</v>
      </c>
      <c r="O24" s="81">
        <v>2923</v>
      </c>
      <c r="P24" s="147"/>
    </row>
    <row r="25" spans="1:16" s="145" customFormat="1" ht="18" customHeight="1">
      <c r="A25" s="151"/>
      <c r="B25" s="156" t="s">
        <v>95</v>
      </c>
      <c r="C25" s="164">
        <f t="shared" si="7"/>
        <v>143892</v>
      </c>
      <c r="D25" s="80">
        <v>32167</v>
      </c>
      <c r="E25" s="80">
        <v>1414</v>
      </c>
      <c r="F25" s="80">
        <v>1587</v>
      </c>
      <c r="G25" s="80">
        <v>35357</v>
      </c>
      <c r="H25" s="80">
        <v>1691</v>
      </c>
      <c r="I25" s="80">
        <v>2394</v>
      </c>
      <c r="J25" s="80">
        <v>29927</v>
      </c>
      <c r="K25" s="80">
        <v>2493</v>
      </c>
      <c r="L25" s="80">
        <v>2439</v>
      </c>
      <c r="M25" s="80">
        <v>28648</v>
      </c>
      <c r="N25" s="80">
        <v>2905</v>
      </c>
      <c r="O25" s="81">
        <v>2870</v>
      </c>
      <c r="P25" s="147"/>
    </row>
    <row r="26" spans="1:16" s="145" customFormat="1" ht="18" customHeight="1">
      <c r="A26" s="151"/>
      <c r="B26" s="156" t="s">
        <v>96</v>
      </c>
      <c r="C26" s="164">
        <f t="shared" si="7"/>
        <v>147507</v>
      </c>
      <c r="D26" s="80">
        <v>36554</v>
      </c>
      <c r="E26" s="80">
        <v>2382</v>
      </c>
      <c r="F26" s="80">
        <v>1555</v>
      </c>
      <c r="G26" s="80">
        <v>30368</v>
      </c>
      <c r="H26" s="80">
        <v>2250</v>
      </c>
      <c r="I26" s="80">
        <v>1970</v>
      </c>
      <c r="J26" s="80">
        <v>32086</v>
      </c>
      <c r="K26" s="80">
        <v>2077</v>
      </c>
      <c r="L26" s="80">
        <v>1357</v>
      </c>
      <c r="M26" s="80">
        <v>32109</v>
      </c>
      <c r="N26" s="80">
        <v>2335</v>
      </c>
      <c r="O26" s="81">
        <v>2464</v>
      </c>
      <c r="P26" s="147"/>
    </row>
    <row r="27" spans="1:16" s="145" customFormat="1" ht="18" customHeight="1">
      <c r="A27" s="151"/>
      <c r="B27" s="156" t="s">
        <v>97</v>
      </c>
      <c r="C27" s="164">
        <f t="shared" si="7"/>
        <v>253516</v>
      </c>
      <c r="D27" s="80">
        <v>68739</v>
      </c>
      <c r="E27" s="80">
        <v>14084</v>
      </c>
      <c r="F27" s="80">
        <v>3506</v>
      </c>
      <c r="G27" s="80">
        <v>48579</v>
      </c>
      <c r="H27" s="80">
        <v>3439</v>
      </c>
      <c r="I27" s="80">
        <v>2909</v>
      </c>
      <c r="J27" s="80">
        <v>51646</v>
      </c>
      <c r="K27" s="80">
        <v>2822</v>
      </c>
      <c r="L27" s="80">
        <v>2259</v>
      </c>
      <c r="M27" s="80">
        <v>49309</v>
      </c>
      <c r="N27" s="80">
        <v>3706</v>
      </c>
      <c r="O27" s="81">
        <v>2518</v>
      </c>
      <c r="P27" s="147"/>
    </row>
    <row r="28" spans="1:16" s="145" customFormat="1" ht="18" customHeight="1">
      <c r="A28" s="151"/>
      <c r="B28" s="156" t="s">
        <v>98</v>
      </c>
      <c r="C28" s="164">
        <f t="shared" si="7"/>
        <v>114337</v>
      </c>
      <c r="D28" s="80">
        <v>22708</v>
      </c>
      <c r="E28" s="80">
        <v>2082</v>
      </c>
      <c r="F28" s="80">
        <v>1679</v>
      </c>
      <c r="G28" s="80">
        <v>23133</v>
      </c>
      <c r="H28" s="80">
        <v>2584</v>
      </c>
      <c r="I28" s="80">
        <v>2326</v>
      </c>
      <c r="J28" s="80">
        <v>26874</v>
      </c>
      <c r="K28" s="80">
        <v>3069</v>
      </c>
      <c r="L28" s="80">
        <v>2127</v>
      </c>
      <c r="M28" s="80">
        <v>22380</v>
      </c>
      <c r="N28" s="80">
        <v>2947</v>
      </c>
      <c r="O28" s="81">
        <v>2428</v>
      </c>
      <c r="P28" s="147"/>
    </row>
    <row r="29" spans="1:16" s="145" customFormat="1" ht="18" customHeight="1">
      <c r="A29" s="151"/>
      <c r="B29" s="156" t="s">
        <v>99</v>
      </c>
      <c r="C29" s="164">
        <f t="shared" si="7"/>
        <v>163180</v>
      </c>
      <c r="D29" s="80">
        <v>41950</v>
      </c>
      <c r="E29" s="80">
        <v>15646</v>
      </c>
      <c r="F29" s="80">
        <v>4987</v>
      </c>
      <c r="G29" s="80">
        <v>20716</v>
      </c>
      <c r="H29" s="80">
        <v>1986</v>
      </c>
      <c r="I29" s="80">
        <v>2300</v>
      </c>
      <c r="J29" s="80">
        <v>28739</v>
      </c>
      <c r="K29" s="80">
        <v>3896</v>
      </c>
      <c r="L29" s="80">
        <v>2648</v>
      </c>
      <c r="M29" s="80">
        <v>29603</v>
      </c>
      <c r="N29" s="80">
        <v>8355</v>
      </c>
      <c r="O29" s="81">
        <v>2354</v>
      </c>
      <c r="P29" s="147"/>
    </row>
    <row r="30" spans="1:16" s="145" customFormat="1" ht="6.95" customHeight="1">
      <c r="A30" s="153"/>
      <c r="B30" s="157"/>
      <c r="C30" s="260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9"/>
    </row>
    <row r="31" spans="1:16" s="145" customFormat="1" ht="18" customHeight="1">
      <c r="A31" s="154"/>
      <c r="B31" s="155" t="s">
        <v>53</v>
      </c>
      <c r="C31" s="259">
        <f t="shared" si="7"/>
        <v>485525</v>
      </c>
      <c r="D31" s="82">
        <f>SUM(D32:D37)</f>
        <v>110180</v>
      </c>
      <c r="E31" s="82">
        <f t="shared" ref="E31:O31" si="9">SUM(E32:E37)</f>
        <v>9225</v>
      </c>
      <c r="F31" s="82">
        <f t="shared" si="9"/>
        <v>10738</v>
      </c>
      <c r="G31" s="82">
        <f t="shared" si="9"/>
        <v>93397</v>
      </c>
      <c r="H31" s="82">
        <f t="shared" si="9"/>
        <v>11460</v>
      </c>
      <c r="I31" s="82">
        <f t="shared" si="9"/>
        <v>12934</v>
      </c>
      <c r="J31" s="82">
        <f t="shared" si="9"/>
        <v>91868</v>
      </c>
      <c r="K31" s="82">
        <f t="shared" si="9"/>
        <v>10845</v>
      </c>
      <c r="L31" s="82">
        <f t="shared" si="9"/>
        <v>12267</v>
      </c>
      <c r="M31" s="82">
        <f t="shared" si="9"/>
        <v>92599</v>
      </c>
      <c r="N31" s="82">
        <f t="shared" si="9"/>
        <v>16609</v>
      </c>
      <c r="O31" s="85">
        <f t="shared" si="9"/>
        <v>13403</v>
      </c>
      <c r="P31" s="147"/>
    </row>
    <row r="32" spans="1:16" s="145" customFormat="1" ht="18" customHeight="1">
      <c r="A32" s="151"/>
      <c r="B32" s="156" t="s">
        <v>100</v>
      </c>
      <c r="C32" s="152">
        <f t="shared" si="7"/>
        <v>46210</v>
      </c>
      <c r="D32" s="80">
        <v>9372</v>
      </c>
      <c r="E32" s="80">
        <v>2137</v>
      </c>
      <c r="F32" s="80">
        <v>1240</v>
      </c>
      <c r="G32" s="80">
        <v>7662</v>
      </c>
      <c r="H32" s="80">
        <v>2059</v>
      </c>
      <c r="I32" s="80">
        <v>1864</v>
      </c>
      <c r="J32" s="80">
        <v>7082</v>
      </c>
      <c r="K32" s="80">
        <v>1691</v>
      </c>
      <c r="L32" s="80">
        <v>1742</v>
      </c>
      <c r="M32" s="80">
        <v>7138</v>
      </c>
      <c r="N32" s="80">
        <v>2090</v>
      </c>
      <c r="O32" s="81">
        <v>2133</v>
      </c>
      <c r="P32" s="147"/>
    </row>
    <row r="33" spans="1:16" s="145" customFormat="1" ht="18" customHeight="1">
      <c r="A33" s="151"/>
      <c r="B33" s="156" t="s">
        <v>101</v>
      </c>
      <c r="C33" s="152">
        <f t="shared" si="7"/>
        <v>212236</v>
      </c>
      <c r="D33" s="80">
        <v>51779</v>
      </c>
      <c r="E33" s="80">
        <v>1871</v>
      </c>
      <c r="F33" s="80">
        <v>3795</v>
      </c>
      <c r="G33" s="80">
        <v>47213</v>
      </c>
      <c r="H33" s="80">
        <v>1853</v>
      </c>
      <c r="I33" s="80">
        <v>3466</v>
      </c>
      <c r="J33" s="80">
        <v>43476</v>
      </c>
      <c r="K33" s="80">
        <v>1274</v>
      </c>
      <c r="L33" s="80">
        <v>3084</v>
      </c>
      <c r="M33" s="80">
        <v>44652</v>
      </c>
      <c r="N33" s="80">
        <v>6369</v>
      </c>
      <c r="O33" s="81">
        <v>3404</v>
      </c>
      <c r="P33" s="147"/>
    </row>
    <row r="34" spans="1:16" s="145" customFormat="1" ht="18" customHeight="1">
      <c r="A34" s="151"/>
      <c r="B34" s="156" t="s">
        <v>102</v>
      </c>
      <c r="C34" s="152">
        <f t="shared" si="7"/>
        <v>100545</v>
      </c>
      <c r="D34" s="80">
        <v>21525</v>
      </c>
      <c r="E34" s="80">
        <v>1399</v>
      </c>
      <c r="F34" s="80">
        <v>1832</v>
      </c>
      <c r="G34" s="80">
        <v>20894</v>
      </c>
      <c r="H34" s="80">
        <v>2122</v>
      </c>
      <c r="I34" s="80">
        <v>2401</v>
      </c>
      <c r="J34" s="80">
        <v>19314</v>
      </c>
      <c r="K34" s="80">
        <v>2819</v>
      </c>
      <c r="L34" s="80">
        <v>2172</v>
      </c>
      <c r="M34" s="80">
        <v>19812</v>
      </c>
      <c r="N34" s="80">
        <v>2943</v>
      </c>
      <c r="O34" s="81">
        <v>3312</v>
      </c>
      <c r="P34" s="147"/>
    </row>
    <row r="35" spans="1:16" s="145" customFormat="1" ht="18" customHeight="1">
      <c r="A35" s="151"/>
      <c r="B35" s="156" t="s">
        <v>103</v>
      </c>
      <c r="C35" s="152">
        <f t="shared" si="7"/>
        <v>27959</v>
      </c>
      <c r="D35" s="80">
        <v>5930</v>
      </c>
      <c r="E35" s="80">
        <v>783</v>
      </c>
      <c r="F35" s="80">
        <v>914</v>
      </c>
      <c r="G35" s="80">
        <v>4363</v>
      </c>
      <c r="H35" s="80">
        <v>1229</v>
      </c>
      <c r="I35" s="80">
        <v>915</v>
      </c>
      <c r="J35" s="80">
        <v>4173</v>
      </c>
      <c r="K35" s="80">
        <v>1154</v>
      </c>
      <c r="L35" s="80">
        <v>898</v>
      </c>
      <c r="M35" s="80">
        <v>4858</v>
      </c>
      <c r="N35" s="80">
        <v>1459</v>
      </c>
      <c r="O35" s="81">
        <v>1283</v>
      </c>
      <c r="P35" s="147"/>
    </row>
    <row r="36" spans="1:16" s="145" customFormat="1" ht="18" customHeight="1">
      <c r="A36" s="151"/>
      <c r="B36" s="156" t="s">
        <v>104</v>
      </c>
      <c r="C36" s="152">
        <f t="shared" si="7"/>
        <v>62826</v>
      </c>
      <c r="D36" s="80">
        <v>14635</v>
      </c>
      <c r="E36" s="80">
        <v>2432</v>
      </c>
      <c r="F36" s="80">
        <v>1748</v>
      </c>
      <c r="G36" s="80">
        <v>7189</v>
      </c>
      <c r="H36" s="80">
        <v>2286</v>
      </c>
      <c r="I36" s="80">
        <v>2839</v>
      </c>
      <c r="J36" s="80">
        <v>11563</v>
      </c>
      <c r="K36" s="80">
        <v>2668</v>
      </c>
      <c r="L36" s="80">
        <v>3042</v>
      </c>
      <c r="M36" s="80">
        <v>9652</v>
      </c>
      <c r="N36" s="80">
        <v>2624</v>
      </c>
      <c r="O36" s="81">
        <v>2148</v>
      </c>
      <c r="P36" s="147"/>
    </row>
    <row r="37" spans="1:16" s="145" customFormat="1" ht="18" customHeight="1">
      <c r="A37" s="151"/>
      <c r="B37" s="156" t="s">
        <v>105</v>
      </c>
      <c r="C37" s="152">
        <f t="shared" si="7"/>
        <v>35749</v>
      </c>
      <c r="D37" s="80">
        <v>6939</v>
      </c>
      <c r="E37" s="80">
        <v>603</v>
      </c>
      <c r="F37" s="80">
        <v>1209</v>
      </c>
      <c r="G37" s="80">
        <v>6076</v>
      </c>
      <c r="H37" s="80">
        <v>1911</v>
      </c>
      <c r="I37" s="80">
        <v>1449</v>
      </c>
      <c r="J37" s="80">
        <v>6260</v>
      </c>
      <c r="K37" s="80">
        <v>1239</v>
      </c>
      <c r="L37" s="80">
        <v>1329</v>
      </c>
      <c r="M37" s="80">
        <v>6487</v>
      </c>
      <c r="N37" s="80">
        <v>1124</v>
      </c>
      <c r="O37" s="81">
        <v>1123</v>
      </c>
      <c r="P37" s="147"/>
    </row>
    <row r="38" spans="1:16" s="145" customFormat="1" ht="6.95" customHeight="1">
      <c r="A38" s="149"/>
      <c r="B38" s="157"/>
      <c r="C38" s="260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9"/>
    </row>
    <row r="39" spans="1:16" s="145" customFormat="1" ht="18" customHeight="1">
      <c r="A39" s="154"/>
      <c r="B39" s="155" t="s">
        <v>54</v>
      </c>
      <c r="C39" s="259">
        <f t="shared" si="7"/>
        <v>854406</v>
      </c>
      <c r="D39" s="82">
        <f>SUM(D40:D43)</f>
        <v>254157</v>
      </c>
      <c r="E39" s="82">
        <f t="shared" ref="E39:O39" si="10">SUM(E40:E43)</f>
        <v>45741</v>
      </c>
      <c r="F39" s="82">
        <f t="shared" si="10"/>
        <v>18256</v>
      </c>
      <c r="G39" s="82">
        <f t="shared" si="10"/>
        <v>130947</v>
      </c>
      <c r="H39" s="82">
        <f t="shared" si="10"/>
        <v>15394</v>
      </c>
      <c r="I39" s="82">
        <f t="shared" si="10"/>
        <v>24584</v>
      </c>
      <c r="J39" s="82">
        <f t="shared" si="10"/>
        <v>136633</v>
      </c>
      <c r="K39" s="82">
        <f t="shared" si="10"/>
        <v>17929</v>
      </c>
      <c r="L39" s="82">
        <f t="shared" si="10"/>
        <v>16905</v>
      </c>
      <c r="M39" s="82">
        <f t="shared" si="10"/>
        <v>141601</v>
      </c>
      <c r="N39" s="82">
        <f t="shared" si="10"/>
        <v>30039</v>
      </c>
      <c r="O39" s="85">
        <f t="shared" si="10"/>
        <v>22220</v>
      </c>
      <c r="P39" s="147"/>
    </row>
    <row r="40" spans="1:16" s="145" customFormat="1" ht="18" customHeight="1">
      <c r="A40" s="151"/>
      <c r="B40" s="156" t="s">
        <v>106</v>
      </c>
      <c r="C40" s="152">
        <f t="shared" si="7"/>
        <v>265931</v>
      </c>
      <c r="D40" s="80">
        <v>68906</v>
      </c>
      <c r="E40" s="80">
        <v>13910</v>
      </c>
      <c r="F40" s="80">
        <v>8029</v>
      </c>
      <c r="G40" s="80">
        <v>39656</v>
      </c>
      <c r="H40" s="80">
        <v>4388</v>
      </c>
      <c r="I40" s="80">
        <v>9985</v>
      </c>
      <c r="J40" s="80">
        <v>40567</v>
      </c>
      <c r="K40" s="80">
        <v>5111</v>
      </c>
      <c r="L40" s="80">
        <v>5590</v>
      </c>
      <c r="M40" s="80">
        <v>42104</v>
      </c>
      <c r="N40" s="80">
        <v>19465</v>
      </c>
      <c r="O40" s="81">
        <v>8220</v>
      </c>
      <c r="P40" s="147"/>
    </row>
    <row r="41" spans="1:16" s="145" customFormat="1" ht="18" customHeight="1">
      <c r="A41" s="151"/>
      <c r="B41" s="156" t="s">
        <v>107</v>
      </c>
      <c r="C41" s="152">
        <f t="shared" si="7"/>
        <v>115130</v>
      </c>
      <c r="D41" s="80">
        <v>25321</v>
      </c>
      <c r="E41" s="80">
        <v>2284</v>
      </c>
      <c r="F41" s="80">
        <v>2737</v>
      </c>
      <c r="G41" s="80">
        <v>19939</v>
      </c>
      <c r="H41" s="80">
        <v>2711</v>
      </c>
      <c r="I41" s="80">
        <v>6005</v>
      </c>
      <c r="J41" s="80">
        <v>18943</v>
      </c>
      <c r="K41" s="80">
        <v>2615</v>
      </c>
      <c r="L41" s="80">
        <v>3902</v>
      </c>
      <c r="M41" s="80">
        <v>23631</v>
      </c>
      <c r="N41" s="80">
        <v>2091</v>
      </c>
      <c r="O41" s="81">
        <v>4951</v>
      </c>
      <c r="P41" s="147"/>
    </row>
    <row r="42" spans="1:16" s="145" customFormat="1" ht="18" customHeight="1">
      <c r="A42" s="151"/>
      <c r="B42" s="156" t="s">
        <v>108</v>
      </c>
      <c r="C42" s="152">
        <f t="shared" si="7"/>
        <v>436526</v>
      </c>
      <c r="D42" s="80">
        <v>151758</v>
      </c>
      <c r="E42" s="80">
        <v>28658</v>
      </c>
      <c r="F42" s="80">
        <v>6904</v>
      </c>
      <c r="G42" s="80">
        <v>64135</v>
      </c>
      <c r="H42" s="80">
        <v>7429</v>
      </c>
      <c r="I42" s="80">
        <v>7595</v>
      </c>
      <c r="J42" s="80">
        <v>69801</v>
      </c>
      <c r="K42" s="80">
        <v>9125</v>
      </c>
      <c r="L42" s="80">
        <v>6635</v>
      </c>
      <c r="M42" s="80">
        <v>69391</v>
      </c>
      <c r="N42" s="80">
        <v>7387</v>
      </c>
      <c r="O42" s="81">
        <v>7708</v>
      </c>
      <c r="P42" s="147"/>
    </row>
    <row r="43" spans="1:16" s="145" customFormat="1" ht="18" customHeight="1" thickBot="1">
      <c r="A43" s="151"/>
      <c r="B43" s="159" t="s">
        <v>109</v>
      </c>
      <c r="C43" s="160">
        <f t="shared" si="7"/>
        <v>36819</v>
      </c>
      <c r="D43" s="83">
        <v>8172</v>
      </c>
      <c r="E43" s="83">
        <v>889</v>
      </c>
      <c r="F43" s="83">
        <v>586</v>
      </c>
      <c r="G43" s="83">
        <v>7217</v>
      </c>
      <c r="H43" s="83">
        <v>866</v>
      </c>
      <c r="I43" s="83">
        <v>999</v>
      </c>
      <c r="J43" s="83">
        <v>7322</v>
      </c>
      <c r="K43" s="83">
        <v>1078</v>
      </c>
      <c r="L43" s="83">
        <v>778</v>
      </c>
      <c r="M43" s="83">
        <v>6475</v>
      </c>
      <c r="N43" s="83">
        <v>1096</v>
      </c>
      <c r="O43" s="84">
        <v>1341</v>
      </c>
      <c r="P43" s="147"/>
    </row>
    <row r="44" spans="1:16" s="145" customFormat="1" ht="6.95" customHeight="1">
      <c r="A44" s="149"/>
      <c r="B44" s="185"/>
      <c r="C44" s="261"/>
      <c r="D44" s="181"/>
      <c r="E44" s="181"/>
      <c r="F44" s="181"/>
      <c r="G44" s="181"/>
      <c r="H44" s="181"/>
      <c r="I44" s="181"/>
      <c r="J44" s="181"/>
      <c r="K44" s="181"/>
      <c r="L44" s="181"/>
      <c r="M44" s="181"/>
      <c r="N44" s="181"/>
      <c r="O44" s="182"/>
    </row>
    <row r="45" spans="1:16" s="145" customFormat="1" ht="18" customHeight="1">
      <c r="A45" s="154"/>
      <c r="B45" s="155" t="s">
        <v>55</v>
      </c>
      <c r="C45" s="259">
        <f>D45+E45+F45+G45+H45+I45+J45+K45+L45+M45+N45+O45</f>
        <v>3894617</v>
      </c>
      <c r="D45" s="82">
        <f>SUM(D46:D56)</f>
        <v>706158</v>
      </c>
      <c r="E45" s="82">
        <f t="shared" ref="E45:O45" si="11">SUM(E46:E56)</f>
        <v>91334</v>
      </c>
      <c r="F45" s="82">
        <f t="shared" si="11"/>
        <v>50549</v>
      </c>
      <c r="G45" s="82">
        <f t="shared" si="11"/>
        <v>417834</v>
      </c>
      <c r="H45" s="82">
        <f t="shared" si="11"/>
        <v>95377</v>
      </c>
      <c r="I45" s="82">
        <f t="shared" si="11"/>
        <v>104260</v>
      </c>
      <c r="J45" s="82">
        <f t="shared" si="11"/>
        <v>1042962</v>
      </c>
      <c r="K45" s="82">
        <f t="shared" si="11"/>
        <v>48007</v>
      </c>
      <c r="L45" s="82">
        <f t="shared" si="11"/>
        <v>53884</v>
      </c>
      <c r="M45" s="82">
        <f t="shared" si="11"/>
        <v>1173715</v>
      </c>
      <c r="N45" s="82">
        <f t="shared" si="11"/>
        <v>69195</v>
      </c>
      <c r="O45" s="85">
        <f t="shared" si="11"/>
        <v>41342</v>
      </c>
      <c r="P45" s="147"/>
    </row>
    <row r="46" spans="1:16" s="145" customFormat="1" ht="18" customHeight="1">
      <c r="A46" s="151"/>
      <c r="B46" s="156" t="s">
        <v>110</v>
      </c>
      <c r="C46" s="152">
        <f t="shared" si="7"/>
        <v>131575</v>
      </c>
      <c r="D46" s="80">
        <v>28468</v>
      </c>
      <c r="E46" s="80">
        <v>2060</v>
      </c>
      <c r="F46" s="80">
        <v>2501</v>
      </c>
      <c r="G46" s="80">
        <v>26220</v>
      </c>
      <c r="H46" s="80">
        <v>2789</v>
      </c>
      <c r="I46" s="80">
        <v>2703</v>
      </c>
      <c r="J46" s="80">
        <v>27270</v>
      </c>
      <c r="K46" s="80">
        <v>3045</v>
      </c>
      <c r="L46" s="80">
        <v>3462</v>
      </c>
      <c r="M46" s="80">
        <v>26762</v>
      </c>
      <c r="N46" s="80">
        <v>2785</v>
      </c>
      <c r="O46" s="81">
        <v>3510</v>
      </c>
      <c r="P46" s="147"/>
    </row>
    <row r="47" spans="1:16" s="145" customFormat="1" ht="18" customHeight="1">
      <c r="A47" s="151"/>
      <c r="B47" s="156" t="s">
        <v>111</v>
      </c>
      <c r="C47" s="152">
        <f t="shared" si="7"/>
        <v>79023</v>
      </c>
      <c r="D47" s="80">
        <v>22178</v>
      </c>
      <c r="E47" s="80">
        <v>5585</v>
      </c>
      <c r="F47" s="80">
        <v>1536</v>
      </c>
      <c r="G47" s="80">
        <v>13769</v>
      </c>
      <c r="H47" s="80">
        <v>1154</v>
      </c>
      <c r="I47" s="80">
        <v>1125</v>
      </c>
      <c r="J47" s="80">
        <v>13850</v>
      </c>
      <c r="K47" s="80">
        <v>1630</v>
      </c>
      <c r="L47" s="80">
        <v>1052</v>
      </c>
      <c r="M47" s="80">
        <v>15104</v>
      </c>
      <c r="N47" s="80">
        <v>1022</v>
      </c>
      <c r="O47" s="81">
        <v>1018</v>
      </c>
      <c r="P47" s="147"/>
    </row>
    <row r="48" spans="1:16" s="145" customFormat="1" ht="18" customHeight="1">
      <c r="A48" s="151"/>
      <c r="B48" s="156" t="s">
        <v>112</v>
      </c>
      <c r="C48" s="152">
        <f t="shared" si="7"/>
        <v>158627</v>
      </c>
      <c r="D48" s="80">
        <v>32858</v>
      </c>
      <c r="E48" s="80">
        <v>4254</v>
      </c>
      <c r="F48" s="80">
        <v>3369</v>
      </c>
      <c r="G48" s="80">
        <v>31927</v>
      </c>
      <c r="H48" s="80">
        <v>2871</v>
      </c>
      <c r="I48" s="80">
        <v>3122</v>
      </c>
      <c r="J48" s="80">
        <v>35310</v>
      </c>
      <c r="K48" s="80">
        <v>3565</v>
      </c>
      <c r="L48" s="80">
        <v>3162</v>
      </c>
      <c r="M48" s="80">
        <v>31277</v>
      </c>
      <c r="N48" s="80">
        <v>3851</v>
      </c>
      <c r="O48" s="81">
        <v>3061</v>
      </c>
      <c r="P48" s="147"/>
    </row>
    <row r="49" spans="1:16" s="145" customFormat="1" ht="18" customHeight="1">
      <c r="A49" s="151"/>
      <c r="B49" s="156" t="s">
        <v>113</v>
      </c>
      <c r="C49" s="152">
        <f t="shared" si="7"/>
        <v>19265</v>
      </c>
      <c r="D49" s="80">
        <v>4168</v>
      </c>
      <c r="E49" s="80">
        <v>34</v>
      </c>
      <c r="F49" s="80">
        <v>5</v>
      </c>
      <c r="G49" s="80">
        <v>3300</v>
      </c>
      <c r="H49" s="80">
        <v>102</v>
      </c>
      <c r="I49" s="80">
        <v>24</v>
      </c>
      <c r="J49" s="80">
        <v>5987</v>
      </c>
      <c r="K49" s="80">
        <v>191</v>
      </c>
      <c r="L49" s="80">
        <v>32</v>
      </c>
      <c r="M49" s="80">
        <v>5335</v>
      </c>
      <c r="N49" s="80">
        <v>55</v>
      </c>
      <c r="O49" s="81">
        <v>32</v>
      </c>
      <c r="P49" s="147"/>
    </row>
    <row r="50" spans="1:16" s="145" customFormat="1" ht="18" customHeight="1">
      <c r="A50" s="151"/>
      <c r="B50" s="156" t="s">
        <v>114</v>
      </c>
      <c r="C50" s="152">
        <f t="shared" si="7"/>
        <v>167210</v>
      </c>
      <c r="D50" s="80">
        <v>36253</v>
      </c>
      <c r="E50" s="80">
        <v>2996</v>
      </c>
      <c r="F50" s="80">
        <v>3601</v>
      </c>
      <c r="G50" s="80">
        <v>29161</v>
      </c>
      <c r="H50" s="80">
        <v>4334</v>
      </c>
      <c r="I50" s="80">
        <v>4175</v>
      </c>
      <c r="J50" s="80">
        <v>32865</v>
      </c>
      <c r="K50" s="80">
        <v>6310</v>
      </c>
      <c r="L50" s="80">
        <v>4524</v>
      </c>
      <c r="M50" s="80">
        <v>32386</v>
      </c>
      <c r="N50" s="80">
        <v>6210</v>
      </c>
      <c r="O50" s="81">
        <v>4395</v>
      </c>
      <c r="P50" s="147"/>
    </row>
    <row r="51" spans="1:16" s="145" customFormat="1" ht="18" customHeight="1">
      <c r="A51" s="151"/>
      <c r="B51" s="156" t="s">
        <v>115</v>
      </c>
      <c r="C51" s="152">
        <f t="shared" si="7"/>
        <v>339991</v>
      </c>
      <c r="D51" s="80">
        <v>79867</v>
      </c>
      <c r="E51" s="80">
        <v>2258</v>
      </c>
      <c r="F51" s="80">
        <v>2482</v>
      </c>
      <c r="G51" s="80">
        <v>73554</v>
      </c>
      <c r="H51" s="80">
        <v>3753</v>
      </c>
      <c r="I51" s="80">
        <v>2238</v>
      </c>
      <c r="J51" s="80">
        <v>79109</v>
      </c>
      <c r="K51" s="80">
        <v>3720</v>
      </c>
      <c r="L51" s="80">
        <v>2276</v>
      </c>
      <c r="M51" s="80">
        <v>85693</v>
      </c>
      <c r="N51" s="80">
        <v>3150</v>
      </c>
      <c r="O51" s="81">
        <v>1891</v>
      </c>
      <c r="P51" s="147"/>
    </row>
    <row r="52" spans="1:16" s="145" customFormat="1" ht="18" customHeight="1">
      <c r="A52" s="151"/>
      <c r="B52" s="156" t="s">
        <v>116</v>
      </c>
      <c r="C52" s="152">
        <f t="shared" si="7"/>
        <v>1117123</v>
      </c>
      <c r="D52" s="80">
        <v>372802</v>
      </c>
      <c r="E52" s="80">
        <v>57918</v>
      </c>
      <c r="F52" s="80">
        <v>19118</v>
      </c>
      <c r="G52" s="80">
        <v>120214</v>
      </c>
      <c r="H52" s="80">
        <v>66410</v>
      </c>
      <c r="I52" s="80">
        <v>63325</v>
      </c>
      <c r="J52" s="80">
        <v>188361</v>
      </c>
      <c r="K52" s="80">
        <v>16538</v>
      </c>
      <c r="L52" s="80">
        <v>2628</v>
      </c>
      <c r="M52" s="80">
        <v>163498</v>
      </c>
      <c r="N52" s="80">
        <v>35205</v>
      </c>
      <c r="O52" s="81">
        <v>11106</v>
      </c>
      <c r="P52" s="147"/>
    </row>
    <row r="53" spans="1:16" s="145" customFormat="1" ht="18" customHeight="1">
      <c r="A53" s="151"/>
      <c r="B53" s="158" t="s">
        <v>117</v>
      </c>
      <c r="C53" s="152">
        <f t="shared" si="7"/>
        <v>1281936</v>
      </c>
      <c r="D53" s="80">
        <v>1984</v>
      </c>
      <c r="E53" s="80">
        <v>553</v>
      </c>
      <c r="F53" s="80">
        <v>483</v>
      </c>
      <c r="G53" s="80">
        <v>3218</v>
      </c>
      <c r="H53" s="80">
        <v>272</v>
      </c>
      <c r="I53" s="80">
        <v>327</v>
      </c>
      <c r="J53" s="80">
        <v>563319</v>
      </c>
      <c r="K53" s="80">
        <v>573</v>
      </c>
      <c r="L53" s="80">
        <v>473</v>
      </c>
      <c r="M53" s="80">
        <v>709273</v>
      </c>
      <c r="N53" s="80">
        <v>751</v>
      </c>
      <c r="O53" s="81">
        <v>710</v>
      </c>
      <c r="P53" s="147"/>
    </row>
    <row r="54" spans="1:16" s="145" customFormat="1" ht="18" customHeight="1">
      <c r="A54" s="151"/>
      <c r="B54" s="156" t="s">
        <v>118</v>
      </c>
      <c r="C54" s="152">
        <f t="shared" si="7"/>
        <v>46198</v>
      </c>
      <c r="D54" s="80">
        <v>9252</v>
      </c>
      <c r="E54" s="80">
        <v>776</v>
      </c>
      <c r="F54" s="80">
        <v>780</v>
      </c>
      <c r="G54" s="80">
        <v>8555</v>
      </c>
      <c r="H54" s="80">
        <v>1057</v>
      </c>
      <c r="I54" s="80">
        <v>937</v>
      </c>
      <c r="J54" s="80">
        <v>9928</v>
      </c>
      <c r="K54" s="80">
        <v>1081</v>
      </c>
      <c r="L54" s="80">
        <v>985</v>
      </c>
      <c r="M54" s="80">
        <v>10428</v>
      </c>
      <c r="N54" s="80">
        <v>1068</v>
      </c>
      <c r="O54" s="81">
        <v>1351</v>
      </c>
      <c r="P54" s="147"/>
    </row>
    <row r="55" spans="1:16" s="145" customFormat="1" ht="18" customHeight="1">
      <c r="A55" s="151"/>
      <c r="B55" s="156" t="s">
        <v>119</v>
      </c>
      <c r="C55" s="152">
        <f t="shared" si="7"/>
        <v>133408</v>
      </c>
      <c r="D55" s="80">
        <v>24402</v>
      </c>
      <c r="E55" s="80">
        <v>2389</v>
      </c>
      <c r="F55" s="80">
        <v>2848</v>
      </c>
      <c r="G55" s="80">
        <v>24212</v>
      </c>
      <c r="H55" s="80">
        <v>3964</v>
      </c>
      <c r="I55" s="80">
        <v>4644</v>
      </c>
      <c r="J55" s="80">
        <v>26274</v>
      </c>
      <c r="K55" s="80">
        <v>4892</v>
      </c>
      <c r="L55" s="80">
        <v>5365</v>
      </c>
      <c r="M55" s="80">
        <v>26327</v>
      </c>
      <c r="N55" s="80">
        <v>3648</v>
      </c>
      <c r="O55" s="81">
        <v>4443</v>
      </c>
      <c r="P55" s="147"/>
    </row>
    <row r="56" spans="1:16" s="145" customFormat="1" ht="18" customHeight="1">
      <c r="A56" s="151"/>
      <c r="B56" s="156" t="s">
        <v>120</v>
      </c>
      <c r="C56" s="152">
        <f t="shared" si="7"/>
        <v>420261</v>
      </c>
      <c r="D56" s="80">
        <v>93926</v>
      </c>
      <c r="E56" s="80">
        <v>12511</v>
      </c>
      <c r="F56" s="80">
        <v>13826</v>
      </c>
      <c r="G56" s="80">
        <v>83704</v>
      </c>
      <c r="H56" s="80">
        <v>8671</v>
      </c>
      <c r="I56" s="80">
        <v>21640</v>
      </c>
      <c r="J56" s="80">
        <v>60689</v>
      </c>
      <c r="K56" s="80">
        <v>6462</v>
      </c>
      <c r="L56" s="80">
        <v>29925</v>
      </c>
      <c r="M56" s="80">
        <v>67632</v>
      </c>
      <c r="N56" s="80">
        <v>11450</v>
      </c>
      <c r="O56" s="81">
        <v>9825</v>
      </c>
      <c r="P56" s="147"/>
    </row>
    <row r="57" spans="1:16" s="145" customFormat="1" ht="6.95" customHeight="1">
      <c r="A57" s="149"/>
      <c r="B57" s="157"/>
      <c r="C57" s="260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9"/>
    </row>
    <row r="58" spans="1:16" s="145" customFormat="1" ht="18" customHeight="1">
      <c r="A58" s="154"/>
      <c r="B58" s="155" t="s">
        <v>56</v>
      </c>
      <c r="C58" s="259">
        <f t="shared" si="7"/>
        <v>1559881</v>
      </c>
      <c r="D58" s="82">
        <f>SUM(D59:D63)</f>
        <v>457703</v>
      </c>
      <c r="E58" s="82">
        <f t="shared" ref="E58:O58" si="12">SUM(E59:E63)</f>
        <v>20810</v>
      </c>
      <c r="F58" s="82">
        <f t="shared" si="12"/>
        <v>45817</v>
      </c>
      <c r="G58" s="82">
        <f t="shared" si="12"/>
        <v>228168</v>
      </c>
      <c r="H58" s="82">
        <f t="shared" si="12"/>
        <v>65616</v>
      </c>
      <c r="I58" s="82">
        <f t="shared" si="12"/>
        <v>40523</v>
      </c>
      <c r="J58" s="82">
        <f t="shared" si="12"/>
        <v>246177</v>
      </c>
      <c r="K58" s="82">
        <f t="shared" si="12"/>
        <v>47479</v>
      </c>
      <c r="L58" s="82">
        <f t="shared" si="12"/>
        <v>43911</v>
      </c>
      <c r="M58" s="82">
        <f t="shared" si="12"/>
        <v>278623</v>
      </c>
      <c r="N58" s="82">
        <f t="shared" si="12"/>
        <v>52784</v>
      </c>
      <c r="O58" s="85">
        <f t="shared" si="12"/>
        <v>32270</v>
      </c>
      <c r="P58" s="147"/>
    </row>
    <row r="59" spans="1:16" s="145" customFormat="1" ht="18" customHeight="1">
      <c r="A59" s="151"/>
      <c r="B59" s="156" t="s">
        <v>121</v>
      </c>
      <c r="C59" s="152">
        <f t="shared" si="7"/>
        <v>167989</v>
      </c>
      <c r="D59" s="80">
        <v>35700</v>
      </c>
      <c r="E59" s="80">
        <v>2816</v>
      </c>
      <c r="F59" s="80">
        <v>2439</v>
      </c>
      <c r="G59" s="80">
        <v>31482</v>
      </c>
      <c r="H59" s="80">
        <v>4157</v>
      </c>
      <c r="I59" s="80">
        <v>4044</v>
      </c>
      <c r="J59" s="80">
        <v>34024</v>
      </c>
      <c r="K59" s="80">
        <v>5249</v>
      </c>
      <c r="L59" s="80">
        <v>3822</v>
      </c>
      <c r="M59" s="80">
        <v>33995</v>
      </c>
      <c r="N59" s="80">
        <v>7635</v>
      </c>
      <c r="O59" s="81">
        <v>2626</v>
      </c>
      <c r="P59" s="147"/>
    </row>
    <row r="60" spans="1:16" s="145" customFormat="1" ht="18" customHeight="1">
      <c r="A60" s="151"/>
      <c r="B60" s="156" t="s">
        <v>122</v>
      </c>
      <c r="C60" s="152">
        <f t="shared" si="7"/>
        <v>311085</v>
      </c>
      <c r="D60" s="80">
        <v>66538</v>
      </c>
      <c r="E60" s="80">
        <v>3622</v>
      </c>
      <c r="F60" s="80">
        <v>4496</v>
      </c>
      <c r="G60" s="80">
        <v>61462</v>
      </c>
      <c r="H60" s="80">
        <v>4200</v>
      </c>
      <c r="I60" s="80">
        <v>4829</v>
      </c>
      <c r="J60" s="80">
        <v>67513</v>
      </c>
      <c r="K60" s="80">
        <v>6557</v>
      </c>
      <c r="L60" s="80">
        <v>4569</v>
      </c>
      <c r="M60" s="80">
        <v>74880</v>
      </c>
      <c r="N60" s="80">
        <v>6952</v>
      </c>
      <c r="O60" s="81">
        <v>5467</v>
      </c>
      <c r="P60" s="147"/>
    </row>
    <row r="61" spans="1:16" s="145" customFormat="1" ht="18" customHeight="1">
      <c r="A61" s="151"/>
      <c r="B61" s="156" t="s">
        <v>123</v>
      </c>
      <c r="C61" s="152">
        <f t="shared" si="7"/>
        <v>275930</v>
      </c>
      <c r="D61" s="80">
        <v>63745</v>
      </c>
      <c r="E61" s="80">
        <v>3046</v>
      </c>
      <c r="F61" s="80">
        <v>3660</v>
      </c>
      <c r="G61" s="80">
        <v>51779</v>
      </c>
      <c r="H61" s="80">
        <v>5292</v>
      </c>
      <c r="I61" s="80">
        <v>4012</v>
      </c>
      <c r="J61" s="80">
        <v>57454</v>
      </c>
      <c r="K61" s="80">
        <v>5718</v>
      </c>
      <c r="L61" s="80">
        <v>4442</v>
      </c>
      <c r="M61" s="80">
        <v>64773</v>
      </c>
      <c r="N61" s="80">
        <v>6447</v>
      </c>
      <c r="O61" s="81">
        <v>5562</v>
      </c>
      <c r="P61" s="147"/>
    </row>
    <row r="62" spans="1:16" s="145" customFormat="1" ht="18" customHeight="1">
      <c r="A62" s="151"/>
      <c r="B62" s="156" t="s">
        <v>124</v>
      </c>
      <c r="C62" s="152">
        <f t="shared" si="7"/>
        <v>334259</v>
      </c>
      <c r="D62" s="80">
        <v>33281</v>
      </c>
      <c r="E62" s="80">
        <v>7472</v>
      </c>
      <c r="F62" s="80">
        <v>28604</v>
      </c>
      <c r="G62" s="80">
        <v>36996</v>
      </c>
      <c r="H62" s="80">
        <v>30307</v>
      </c>
      <c r="I62" s="80">
        <v>20902</v>
      </c>
      <c r="J62" s="80">
        <v>41824</v>
      </c>
      <c r="K62" s="80">
        <v>20257</v>
      </c>
      <c r="L62" s="80">
        <v>22457</v>
      </c>
      <c r="M62" s="80">
        <v>53942</v>
      </c>
      <c r="N62" s="80">
        <v>23347</v>
      </c>
      <c r="O62" s="81">
        <v>14870</v>
      </c>
      <c r="P62" s="147"/>
    </row>
    <row r="63" spans="1:16" s="145" customFormat="1" ht="18" customHeight="1">
      <c r="A63" s="151"/>
      <c r="B63" s="156" t="s">
        <v>125</v>
      </c>
      <c r="C63" s="152">
        <f t="shared" si="7"/>
        <v>470618</v>
      </c>
      <c r="D63" s="80">
        <v>258439</v>
      </c>
      <c r="E63" s="80">
        <v>3854</v>
      </c>
      <c r="F63" s="80">
        <v>6618</v>
      </c>
      <c r="G63" s="80">
        <v>46449</v>
      </c>
      <c r="H63" s="80">
        <v>21660</v>
      </c>
      <c r="I63" s="80">
        <v>6736</v>
      </c>
      <c r="J63" s="80">
        <v>45362</v>
      </c>
      <c r="K63" s="80">
        <v>9698</v>
      </c>
      <c r="L63" s="80">
        <v>8621</v>
      </c>
      <c r="M63" s="80">
        <v>51033</v>
      </c>
      <c r="N63" s="80">
        <v>8403</v>
      </c>
      <c r="O63" s="81">
        <v>3745</v>
      </c>
      <c r="P63" s="147"/>
    </row>
    <row r="64" spans="1:16" s="145" customFormat="1" ht="6.95" customHeight="1">
      <c r="A64" s="149"/>
      <c r="B64" s="157"/>
      <c r="C64" s="260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9"/>
    </row>
    <row r="65" spans="1:16" s="145" customFormat="1" ht="18" customHeight="1">
      <c r="A65" s="154"/>
      <c r="B65" s="155" t="s">
        <v>57</v>
      </c>
      <c r="C65" s="259">
        <f t="shared" si="7"/>
        <v>2713689</v>
      </c>
      <c r="D65" s="82">
        <f>SUM(D66:D72)</f>
        <v>1038017</v>
      </c>
      <c r="E65" s="82">
        <f t="shared" ref="E65:O65" si="13">SUM(E66:E72)</f>
        <v>77817</v>
      </c>
      <c r="F65" s="82">
        <f t="shared" si="13"/>
        <v>62139</v>
      </c>
      <c r="G65" s="82">
        <f t="shared" si="13"/>
        <v>322153</v>
      </c>
      <c r="H65" s="82">
        <f t="shared" si="13"/>
        <v>119846</v>
      </c>
      <c r="I65" s="82">
        <f t="shared" si="13"/>
        <v>45671</v>
      </c>
      <c r="J65" s="82">
        <f t="shared" si="13"/>
        <v>348750</v>
      </c>
      <c r="K65" s="82">
        <f t="shared" si="13"/>
        <v>60488</v>
      </c>
      <c r="L65" s="82">
        <f t="shared" si="13"/>
        <v>110156</v>
      </c>
      <c r="M65" s="82">
        <f t="shared" si="13"/>
        <v>435875</v>
      </c>
      <c r="N65" s="82">
        <f t="shared" si="13"/>
        <v>50764</v>
      </c>
      <c r="O65" s="85">
        <f t="shared" si="13"/>
        <v>42013</v>
      </c>
      <c r="P65" s="147"/>
    </row>
    <row r="66" spans="1:16" s="145" customFormat="1" ht="18" customHeight="1">
      <c r="A66" s="151"/>
      <c r="B66" s="156" t="s">
        <v>126</v>
      </c>
      <c r="C66" s="152">
        <f t="shared" si="7"/>
        <v>140042</v>
      </c>
      <c r="D66" s="80">
        <v>35204</v>
      </c>
      <c r="E66" s="80">
        <v>5740</v>
      </c>
      <c r="F66" s="80">
        <v>7651</v>
      </c>
      <c r="G66" s="80">
        <v>28911</v>
      </c>
      <c r="H66" s="80">
        <v>3929</v>
      </c>
      <c r="I66" s="80">
        <v>1404</v>
      </c>
      <c r="J66" s="80">
        <v>22062</v>
      </c>
      <c r="K66" s="80">
        <v>3628</v>
      </c>
      <c r="L66" s="80">
        <v>2141</v>
      </c>
      <c r="M66" s="80">
        <v>24237</v>
      </c>
      <c r="N66" s="80">
        <v>2541</v>
      </c>
      <c r="O66" s="81">
        <v>2594</v>
      </c>
      <c r="P66" s="147"/>
    </row>
    <row r="67" spans="1:16" s="145" customFormat="1" ht="18" customHeight="1">
      <c r="A67" s="151"/>
      <c r="B67" s="156" t="s">
        <v>127</v>
      </c>
      <c r="C67" s="152">
        <f t="shared" si="7"/>
        <v>182475</v>
      </c>
      <c r="D67" s="80">
        <v>23042</v>
      </c>
      <c r="E67" s="80">
        <v>11739</v>
      </c>
      <c r="F67" s="80">
        <v>7475</v>
      </c>
      <c r="G67" s="80">
        <v>22866</v>
      </c>
      <c r="H67" s="80">
        <v>8765</v>
      </c>
      <c r="I67" s="80">
        <v>4770</v>
      </c>
      <c r="J67" s="80">
        <v>24991</v>
      </c>
      <c r="K67" s="80">
        <v>10531</v>
      </c>
      <c r="L67" s="80">
        <v>15253</v>
      </c>
      <c r="M67" s="80">
        <v>36870</v>
      </c>
      <c r="N67" s="80">
        <v>10026</v>
      </c>
      <c r="O67" s="81">
        <v>6147</v>
      </c>
      <c r="P67" s="147"/>
    </row>
    <row r="68" spans="1:16" s="145" customFormat="1" ht="18" customHeight="1">
      <c r="A68" s="151"/>
      <c r="B68" s="156" t="s">
        <v>128</v>
      </c>
      <c r="C68" s="152">
        <f t="shared" si="7"/>
        <v>174150</v>
      </c>
      <c r="D68" s="80">
        <v>36822</v>
      </c>
      <c r="E68" s="80">
        <v>6174</v>
      </c>
      <c r="F68" s="80">
        <v>5681</v>
      </c>
      <c r="G68" s="80">
        <v>25633</v>
      </c>
      <c r="H68" s="80">
        <v>5886</v>
      </c>
      <c r="I68" s="80">
        <v>5597</v>
      </c>
      <c r="J68" s="80">
        <v>27016</v>
      </c>
      <c r="K68" s="80">
        <v>2606</v>
      </c>
      <c r="L68" s="80">
        <v>30850</v>
      </c>
      <c r="M68" s="80">
        <v>24257</v>
      </c>
      <c r="N68" s="80">
        <v>2155</v>
      </c>
      <c r="O68" s="81">
        <v>1473</v>
      </c>
      <c r="P68" s="147"/>
    </row>
    <row r="69" spans="1:16" s="145" customFormat="1" ht="18" customHeight="1">
      <c r="A69" s="151"/>
      <c r="B69" s="156" t="s">
        <v>129</v>
      </c>
      <c r="C69" s="152">
        <f t="shared" si="7"/>
        <v>221966</v>
      </c>
      <c r="D69" s="80">
        <v>56898</v>
      </c>
      <c r="E69" s="80">
        <v>5401</v>
      </c>
      <c r="F69" s="80">
        <v>4215</v>
      </c>
      <c r="G69" s="80">
        <v>32026</v>
      </c>
      <c r="H69" s="80">
        <v>6041</v>
      </c>
      <c r="I69" s="80">
        <v>4904</v>
      </c>
      <c r="J69" s="80">
        <v>38662</v>
      </c>
      <c r="K69" s="80">
        <v>18376</v>
      </c>
      <c r="L69" s="80">
        <v>5908</v>
      </c>
      <c r="M69" s="80">
        <v>35777</v>
      </c>
      <c r="N69" s="80">
        <v>10233</v>
      </c>
      <c r="O69" s="81">
        <v>3525</v>
      </c>
      <c r="P69" s="147"/>
    </row>
    <row r="70" spans="1:16" s="145" customFormat="1" ht="18" customHeight="1">
      <c r="A70" s="151"/>
      <c r="B70" s="156" t="s">
        <v>130</v>
      </c>
      <c r="C70" s="152">
        <f t="shared" si="7"/>
        <v>1566573</v>
      </c>
      <c r="D70" s="80">
        <v>781703</v>
      </c>
      <c r="E70" s="80">
        <v>30869</v>
      </c>
      <c r="F70" s="80">
        <v>28708</v>
      </c>
      <c r="G70" s="80">
        <v>139910</v>
      </c>
      <c r="H70" s="80">
        <v>89651</v>
      </c>
      <c r="I70" s="80">
        <v>21155</v>
      </c>
      <c r="J70" s="80">
        <v>168069</v>
      </c>
      <c r="K70" s="80">
        <v>13613</v>
      </c>
      <c r="L70" s="80">
        <v>47654</v>
      </c>
      <c r="M70" s="80">
        <v>215447</v>
      </c>
      <c r="N70" s="80">
        <v>15868</v>
      </c>
      <c r="O70" s="81">
        <v>13926</v>
      </c>
      <c r="P70" s="147"/>
    </row>
    <row r="71" spans="1:16" s="145" customFormat="1" ht="18" customHeight="1">
      <c r="A71" s="151"/>
      <c r="B71" s="156" t="s">
        <v>131</v>
      </c>
      <c r="C71" s="152">
        <f t="shared" si="7"/>
        <v>96297</v>
      </c>
      <c r="D71" s="80">
        <v>22516</v>
      </c>
      <c r="E71" s="80">
        <v>450</v>
      </c>
      <c r="F71" s="80">
        <v>741</v>
      </c>
      <c r="G71" s="80">
        <v>19297</v>
      </c>
      <c r="H71" s="80">
        <v>874</v>
      </c>
      <c r="I71" s="80">
        <v>882</v>
      </c>
      <c r="J71" s="80">
        <v>23993</v>
      </c>
      <c r="K71" s="80">
        <v>1278</v>
      </c>
      <c r="L71" s="80">
        <v>1515</v>
      </c>
      <c r="M71" s="80">
        <v>23504</v>
      </c>
      <c r="N71" s="80">
        <v>931</v>
      </c>
      <c r="O71" s="81">
        <v>316</v>
      </c>
      <c r="P71" s="147"/>
    </row>
    <row r="72" spans="1:16" s="145" customFormat="1" ht="18" customHeight="1" thickBot="1">
      <c r="A72" s="151"/>
      <c r="B72" s="159" t="s">
        <v>132</v>
      </c>
      <c r="C72" s="160">
        <f t="shared" si="7"/>
        <v>332186</v>
      </c>
      <c r="D72" s="83">
        <v>81832</v>
      </c>
      <c r="E72" s="83">
        <v>17444</v>
      </c>
      <c r="F72" s="83">
        <v>7668</v>
      </c>
      <c r="G72" s="83">
        <v>53510</v>
      </c>
      <c r="H72" s="83">
        <v>4700</v>
      </c>
      <c r="I72" s="83">
        <v>6959</v>
      </c>
      <c r="J72" s="83">
        <v>43957</v>
      </c>
      <c r="K72" s="83">
        <v>10456</v>
      </c>
      <c r="L72" s="83">
        <v>6835</v>
      </c>
      <c r="M72" s="83">
        <v>75783</v>
      </c>
      <c r="N72" s="83">
        <v>9010</v>
      </c>
      <c r="O72" s="84">
        <v>14032</v>
      </c>
      <c r="P72" s="147"/>
    </row>
    <row r="73" spans="1:16" s="145" customFormat="1" ht="6.95" customHeight="1">
      <c r="A73" s="149"/>
      <c r="B73" s="185"/>
      <c r="C73" s="261"/>
      <c r="D73" s="181"/>
      <c r="E73" s="181"/>
      <c r="F73" s="181"/>
      <c r="G73" s="181"/>
      <c r="H73" s="181"/>
      <c r="I73" s="181"/>
      <c r="J73" s="181"/>
      <c r="K73" s="181"/>
      <c r="L73" s="181"/>
      <c r="M73" s="181"/>
      <c r="N73" s="181"/>
      <c r="O73" s="182"/>
    </row>
    <row r="74" spans="1:16" s="145" customFormat="1" ht="18" customHeight="1">
      <c r="A74" s="154"/>
      <c r="B74" s="155" t="s">
        <v>58</v>
      </c>
      <c r="C74" s="259">
        <f t="shared" si="7"/>
        <v>4446607</v>
      </c>
      <c r="D74" s="82">
        <f>SUM(D75:D78)</f>
        <v>1395643</v>
      </c>
      <c r="E74" s="82">
        <f t="shared" ref="E74:O74" si="14">SUM(E75:E78)</f>
        <v>361354</v>
      </c>
      <c r="F74" s="82">
        <f t="shared" si="14"/>
        <v>281429</v>
      </c>
      <c r="G74" s="82">
        <f t="shared" si="14"/>
        <v>518780</v>
      </c>
      <c r="H74" s="82">
        <f t="shared" si="14"/>
        <v>133918</v>
      </c>
      <c r="I74" s="82">
        <f t="shared" si="14"/>
        <v>117310</v>
      </c>
      <c r="J74" s="82">
        <f t="shared" si="14"/>
        <v>529221</v>
      </c>
      <c r="K74" s="82">
        <f t="shared" si="14"/>
        <v>143963</v>
      </c>
      <c r="L74" s="82">
        <f t="shared" si="14"/>
        <v>124585</v>
      </c>
      <c r="M74" s="82">
        <f t="shared" si="14"/>
        <v>567478</v>
      </c>
      <c r="N74" s="82">
        <f t="shared" si="14"/>
        <v>150735</v>
      </c>
      <c r="O74" s="85">
        <f t="shared" si="14"/>
        <v>122191</v>
      </c>
      <c r="P74" s="147"/>
    </row>
    <row r="75" spans="1:16" s="145" customFormat="1" ht="18" customHeight="1">
      <c r="A75" s="151"/>
      <c r="B75" s="156" t="s">
        <v>133</v>
      </c>
      <c r="C75" s="152">
        <f t="shared" si="7"/>
        <v>338651</v>
      </c>
      <c r="D75" s="80">
        <v>66948</v>
      </c>
      <c r="E75" s="80">
        <v>15158</v>
      </c>
      <c r="F75" s="80">
        <v>14327</v>
      </c>
      <c r="G75" s="80">
        <v>52995</v>
      </c>
      <c r="H75" s="80">
        <v>11273</v>
      </c>
      <c r="I75" s="80">
        <v>7877</v>
      </c>
      <c r="J75" s="80">
        <v>53435</v>
      </c>
      <c r="K75" s="80">
        <v>13703</v>
      </c>
      <c r="L75" s="80">
        <v>14188</v>
      </c>
      <c r="M75" s="80">
        <v>62090</v>
      </c>
      <c r="N75" s="80">
        <v>13822</v>
      </c>
      <c r="O75" s="81">
        <v>12835</v>
      </c>
      <c r="P75" s="147"/>
    </row>
    <row r="76" spans="1:16" s="145" customFormat="1" ht="18" customHeight="1">
      <c r="A76" s="151"/>
      <c r="B76" s="156" t="s">
        <v>134</v>
      </c>
      <c r="C76" s="152">
        <f t="shared" si="7"/>
        <v>604373</v>
      </c>
      <c r="D76" s="80">
        <v>292697</v>
      </c>
      <c r="E76" s="80">
        <v>44683</v>
      </c>
      <c r="F76" s="80">
        <v>12261</v>
      </c>
      <c r="G76" s="80">
        <v>73297</v>
      </c>
      <c r="H76" s="80">
        <v>8031</v>
      </c>
      <c r="I76" s="80">
        <v>4879</v>
      </c>
      <c r="J76" s="80">
        <v>60010</v>
      </c>
      <c r="K76" s="80">
        <v>9159</v>
      </c>
      <c r="L76" s="80">
        <v>7148</v>
      </c>
      <c r="M76" s="80">
        <v>77250</v>
      </c>
      <c r="N76" s="80">
        <v>8099</v>
      </c>
      <c r="O76" s="81">
        <v>6859</v>
      </c>
      <c r="P76" s="147"/>
    </row>
    <row r="77" spans="1:16" s="145" customFormat="1" ht="18" customHeight="1">
      <c r="A77" s="151"/>
      <c r="B77" s="156" t="s">
        <v>135</v>
      </c>
      <c r="C77" s="152">
        <f t="shared" si="7"/>
        <v>2508942</v>
      </c>
      <c r="D77" s="80">
        <v>721127</v>
      </c>
      <c r="E77" s="80">
        <v>276732</v>
      </c>
      <c r="F77" s="80">
        <v>235254</v>
      </c>
      <c r="G77" s="80">
        <v>231931</v>
      </c>
      <c r="H77" s="80">
        <v>79583</v>
      </c>
      <c r="I77" s="80">
        <v>99778</v>
      </c>
      <c r="J77" s="80">
        <v>249953</v>
      </c>
      <c r="K77" s="80">
        <v>96283</v>
      </c>
      <c r="L77" s="80">
        <v>91794</v>
      </c>
      <c r="M77" s="80">
        <v>240601</v>
      </c>
      <c r="N77" s="80">
        <v>98900</v>
      </c>
      <c r="O77" s="81">
        <v>87006</v>
      </c>
      <c r="P77" s="147"/>
    </row>
    <row r="78" spans="1:16" s="145" customFormat="1" ht="18" customHeight="1">
      <c r="A78" s="151"/>
      <c r="B78" s="156" t="s">
        <v>136</v>
      </c>
      <c r="C78" s="152">
        <f t="shared" si="7"/>
        <v>994641</v>
      </c>
      <c r="D78" s="80">
        <v>314871</v>
      </c>
      <c r="E78" s="80">
        <v>24781</v>
      </c>
      <c r="F78" s="80">
        <v>19587</v>
      </c>
      <c r="G78" s="80">
        <v>160557</v>
      </c>
      <c r="H78" s="80">
        <v>35031</v>
      </c>
      <c r="I78" s="80">
        <v>4776</v>
      </c>
      <c r="J78" s="80">
        <v>165823</v>
      </c>
      <c r="K78" s="80">
        <v>24818</v>
      </c>
      <c r="L78" s="80">
        <v>11455</v>
      </c>
      <c r="M78" s="80">
        <v>187537</v>
      </c>
      <c r="N78" s="80">
        <v>29914</v>
      </c>
      <c r="O78" s="81">
        <v>15491</v>
      </c>
      <c r="P78" s="147"/>
    </row>
    <row r="79" spans="1:16" s="145" customFormat="1" ht="6.95" customHeight="1">
      <c r="A79" s="151"/>
      <c r="B79" s="157"/>
      <c r="C79" s="260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9"/>
      <c r="P79" s="147"/>
    </row>
    <row r="80" spans="1:16" s="145" customFormat="1" ht="18" customHeight="1">
      <c r="A80" s="151"/>
      <c r="B80" s="155" t="s">
        <v>59</v>
      </c>
      <c r="C80" s="259">
        <f t="shared" ref="C80:C85" si="15">D80+E80+F80+G80+H80+I80+J80+K80+L80+M80+N80+O80</f>
        <v>4794878</v>
      </c>
      <c r="D80" s="82">
        <f>SUM(D81:D85)</f>
        <v>1035984</v>
      </c>
      <c r="E80" s="82">
        <f t="shared" ref="E80:O80" si="16">SUM(E81:E85)</f>
        <v>201585</v>
      </c>
      <c r="F80" s="82">
        <f t="shared" si="16"/>
        <v>171530</v>
      </c>
      <c r="G80" s="82">
        <f t="shared" si="16"/>
        <v>843498</v>
      </c>
      <c r="H80" s="82">
        <f t="shared" si="16"/>
        <v>213534</v>
      </c>
      <c r="I80" s="82">
        <f t="shared" si="16"/>
        <v>51915</v>
      </c>
      <c r="J80" s="82">
        <f t="shared" si="16"/>
        <v>983226</v>
      </c>
      <c r="K80" s="82">
        <f t="shared" si="16"/>
        <v>98689</v>
      </c>
      <c r="L80" s="82">
        <f t="shared" si="16"/>
        <v>94063</v>
      </c>
      <c r="M80" s="82">
        <f t="shared" si="16"/>
        <v>925889</v>
      </c>
      <c r="N80" s="82">
        <f t="shared" si="16"/>
        <v>108664</v>
      </c>
      <c r="O80" s="85">
        <f t="shared" si="16"/>
        <v>66301</v>
      </c>
      <c r="P80" s="147"/>
    </row>
    <row r="81" spans="1:16" s="145" customFormat="1" ht="18" customHeight="1">
      <c r="A81" s="151"/>
      <c r="B81" s="156" t="s">
        <v>137</v>
      </c>
      <c r="C81" s="152">
        <f t="shared" si="15"/>
        <v>1835975</v>
      </c>
      <c r="D81" s="80">
        <v>363485</v>
      </c>
      <c r="E81" s="80">
        <v>68028</v>
      </c>
      <c r="F81" s="80">
        <v>54391</v>
      </c>
      <c r="G81" s="80">
        <v>271362</v>
      </c>
      <c r="H81" s="80">
        <v>146103</v>
      </c>
      <c r="I81" s="80">
        <v>19328</v>
      </c>
      <c r="J81" s="80">
        <v>429189</v>
      </c>
      <c r="K81" s="80">
        <v>34903</v>
      </c>
      <c r="L81" s="80">
        <v>26724</v>
      </c>
      <c r="M81" s="80">
        <v>361043</v>
      </c>
      <c r="N81" s="80">
        <v>42330</v>
      </c>
      <c r="O81" s="81">
        <v>19089</v>
      </c>
      <c r="P81" s="147"/>
    </row>
    <row r="82" spans="1:16" s="145" customFormat="1" ht="18" customHeight="1">
      <c r="A82" s="151"/>
      <c r="B82" s="156" t="s">
        <v>138</v>
      </c>
      <c r="C82" s="152">
        <f t="shared" si="15"/>
        <v>138651</v>
      </c>
      <c r="D82" s="80">
        <v>60585</v>
      </c>
      <c r="E82" s="80">
        <v>5234</v>
      </c>
      <c r="F82" s="80">
        <v>2367</v>
      </c>
      <c r="G82" s="80">
        <v>17174</v>
      </c>
      <c r="H82" s="80">
        <v>3958</v>
      </c>
      <c r="I82" s="80">
        <v>1207</v>
      </c>
      <c r="J82" s="80">
        <v>18380</v>
      </c>
      <c r="K82" s="80">
        <v>3935</v>
      </c>
      <c r="L82" s="80">
        <v>2661</v>
      </c>
      <c r="M82" s="80">
        <v>18904</v>
      </c>
      <c r="N82" s="80">
        <v>3061</v>
      </c>
      <c r="O82" s="81">
        <v>1185</v>
      </c>
      <c r="P82" s="147"/>
    </row>
    <row r="83" spans="1:16" s="145" customFormat="1" ht="18" customHeight="1">
      <c r="A83" s="151"/>
      <c r="B83" s="156" t="s">
        <v>139</v>
      </c>
      <c r="C83" s="152">
        <f t="shared" si="15"/>
        <v>2030648</v>
      </c>
      <c r="D83" s="80">
        <v>454007</v>
      </c>
      <c r="E83" s="80">
        <v>78450</v>
      </c>
      <c r="F83" s="80">
        <v>79704</v>
      </c>
      <c r="G83" s="80">
        <v>416527</v>
      </c>
      <c r="H83" s="80">
        <v>38399</v>
      </c>
      <c r="I83" s="80">
        <v>18366</v>
      </c>
      <c r="J83" s="80">
        <v>393708</v>
      </c>
      <c r="K83" s="80">
        <v>29762</v>
      </c>
      <c r="L83" s="80">
        <v>41267</v>
      </c>
      <c r="M83" s="80">
        <v>429336</v>
      </c>
      <c r="N83" s="80">
        <v>25226</v>
      </c>
      <c r="O83" s="81">
        <v>25896</v>
      </c>
      <c r="P83" s="147"/>
    </row>
    <row r="84" spans="1:16" s="145" customFormat="1" ht="27">
      <c r="A84" s="149"/>
      <c r="B84" s="158" t="s">
        <v>140</v>
      </c>
      <c r="C84" s="152">
        <f t="shared" si="15"/>
        <v>410691</v>
      </c>
      <c r="D84" s="80">
        <v>87265</v>
      </c>
      <c r="E84" s="80">
        <v>27225</v>
      </c>
      <c r="F84" s="80">
        <v>20248</v>
      </c>
      <c r="G84" s="80">
        <v>84720</v>
      </c>
      <c r="H84" s="80">
        <v>11705</v>
      </c>
      <c r="I84" s="80">
        <v>11809</v>
      </c>
      <c r="J84" s="80">
        <v>61896</v>
      </c>
      <c r="K84" s="80">
        <v>15341</v>
      </c>
      <c r="L84" s="80">
        <v>9335</v>
      </c>
      <c r="M84" s="80">
        <v>55363</v>
      </c>
      <c r="N84" s="80">
        <v>19074</v>
      </c>
      <c r="O84" s="81">
        <v>6710</v>
      </c>
    </row>
    <row r="85" spans="1:16" s="145" customFormat="1" ht="18" customHeight="1">
      <c r="A85" s="154"/>
      <c r="B85" s="156" t="s">
        <v>141</v>
      </c>
      <c r="C85" s="152">
        <f t="shared" si="15"/>
        <v>378913</v>
      </c>
      <c r="D85" s="80">
        <v>70642</v>
      </c>
      <c r="E85" s="80">
        <v>22648</v>
      </c>
      <c r="F85" s="80">
        <v>14820</v>
      </c>
      <c r="G85" s="80">
        <v>53715</v>
      </c>
      <c r="H85" s="80">
        <v>13369</v>
      </c>
      <c r="I85" s="80">
        <v>1205</v>
      </c>
      <c r="J85" s="80">
        <v>80053</v>
      </c>
      <c r="K85" s="80">
        <v>14748</v>
      </c>
      <c r="L85" s="80">
        <v>14076</v>
      </c>
      <c r="M85" s="80">
        <v>61243</v>
      </c>
      <c r="N85" s="80">
        <v>18973</v>
      </c>
      <c r="O85" s="81">
        <v>13421</v>
      </c>
      <c r="P85" s="147"/>
    </row>
    <row r="86" spans="1:16" s="145" customFormat="1" ht="6.95" customHeight="1">
      <c r="A86" s="151"/>
      <c r="B86" s="157"/>
      <c r="C86" s="260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9"/>
      <c r="P86" s="147"/>
    </row>
    <row r="87" spans="1:16" s="145" customFormat="1" ht="18" customHeight="1">
      <c r="A87" s="151"/>
      <c r="B87" s="155" t="s">
        <v>60</v>
      </c>
      <c r="C87" s="259">
        <f t="shared" ref="C87:C91" si="17">D87+E87+F87+G87+H87+I87+J87+K87+L87+M87+N87+O87</f>
        <v>5088183</v>
      </c>
      <c r="D87" s="82">
        <f>SUM(D88:D91)</f>
        <v>949126</v>
      </c>
      <c r="E87" s="82">
        <f t="shared" ref="E87:O87" si="18">SUM(E88:E91)</f>
        <v>192039</v>
      </c>
      <c r="F87" s="82">
        <f t="shared" si="18"/>
        <v>246878</v>
      </c>
      <c r="G87" s="82">
        <f t="shared" si="18"/>
        <v>856384</v>
      </c>
      <c r="H87" s="82">
        <f t="shared" si="18"/>
        <v>124593</v>
      </c>
      <c r="I87" s="82">
        <f t="shared" si="18"/>
        <v>130517</v>
      </c>
      <c r="J87" s="82">
        <f t="shared" si="18"/>
        <v>832905</v>
      </c>
      <c r="K87" s="82">
        <f t="shared" si="18"/>
        <v>222930</v>
      </c>
      <c r="L87" s="82">
        <f t="shared" si="18"/>
        <v>208084</v>
      </c>
      <c r="M87" s="82">
        <f t="shared" si="18"/>
        <v>958119</v>
      </c>
      <c r="N87" s="82">
        <f t="shared" si="18"/>
        <v>145351</v>
      </c>
      <c r="O87" s="85">
        <f t="shared" si="18"/>
        <v>221257</v>
      </c>
      <c r="P87" s="147"/>
    </row>
    <row r="88" spans="1:16" s="145" customFormat="1" ht="18" customHeight="1">
      <c r="A88" s="151"/>
      <c r="B88" s="156" t="s">
        <v>142</v>
      </c>
      <c r="C88" s="152">
        <f t="shared" si="17"/>
        <v>1365201</v>
      </c>
      <c r="D88" s="80">
        <v>170573</v>
      </c>
      <c r="E88" s="80">
        <v>58563</v>
      </c>
      <c r="F88" s="80">
        <v>93936</v>
      </c>
      <c r="G88" s="80">
        <v>174886</v>
      </c>
      <c r="H88" s="80">
        <v>71311</v>
      </c>
      <c r="I88" s="80">
        <v>63337</v>
      </c>
      <c r="J88" s="80">
        <v>142461</v>
      </c>
      <c r="K88" s="80">
        <v>82112</v>
      </c>
      <c r="L88" s="80">
        <v>98427</v>
      </c>
      <c r="M88" s="80">
        <v>215939</v>
      </c>
      <c r="N88" s="80">
        <v>82376</v>
      </c>
      <c r="O88" s="81">
        <v>111280</v>
      </c>
      <c r="P88" s="147"/>
    </row>
    <row r="89" spans="1:16" s="145" customFormat="1" ht="18" customHeight="1">
      <c r="A89" s="151"/>
      <c r="B89" s="156" t="s">
        <v>143</v>
      </c>
      <c r="C89" s="152">
        <f t="shared" si="17"/>
        <v>483989</v>
      </c>
      <c r="D89" s="80">
        <v>96844</v>
      </c>
      <c r="E89" s="80">
        <v>1083</v>
      </c>
      <c r="F89" s="80">
        <v>1076</v>
      </c>
      <c r="G89" s="80">
        <v>95483</v>
      </c>
      <c r="H89" s="80">
        <v>1310</v>
      </c>
      <c r="I89" s="80">
        <v>1116</v>
      </c>
      <c r="J89" s="80">
        <v>105838</v>
      </c>
      <c r="K89" s="80">
        <v>69219</v>
      </c>
      <c r="L89" s="80">
        <v>1275</v>
      </c>
      <c r="M89" s="80">
        <v>108219</v>
      </c>
      <c r="N89" s="80">
        <v>1828</v>
      </c>
      <c r="O89" s="81">
        <v>698</v>
      </c>
      <c r="P89" s="147"/>
    </row>
    <row r="90" spans="1:16" s="145" customFormat="1" ht="18" customHeight="1">
      <c r="A90" s="151"/>
      <c r="B90" s="156" t="s">
        <v>144</v>
      </c>
      <c r="C90" s="152">
        <f t="shared" si="17"/>
        <v>599500</v>
      </c>
      <c r="D90" s="80">
        <v>182644</v>
      </c>
      <c r="E90" s="80">
        <v>2898</v>
      </c>
      <c r="F90" s="80">
        <v>2252</v>
      </c>
      <c r="G90" s="80">
        <v>139156</v>
      </c>
      <c r="H90" s="80">
        <v>3604</v>
      </c>
      <c r="I90" s="80">
        <v>4686</v>
      </c>
      <c r="J90" s="80">
        <v>154925</v>
      </c>
      <c r="K90" s="80">
        <v>7943</v>
      </c>
      <c r="L90" s="80">
        <v>6275</v>
      </c>
      <c r="M90" s="80">
        <v>82337</v>
      </c>
      <c r="N90" s="80">
        <v>7948</v>
      </c>
      <c r="O90" s="81">
        <v>4832</v>
      </c>
      <c r="P90" s="147"/>
    </row>
    <row r="91" spans="1:16" s="145" customFormat="1" ht="18" customHeight="1">
      <c r="A91" s="151"/>
      <c r="B91" s="156" t="s">
        <v>145</v>
      </c>
      <c r="C91" s="152">
        <f t="shared" si="17"/>
        <v>2639493</v>
      </c>
      <c r="D91" s="80">
        <v>499065</v>
      </c>
      <c r="E91" s="80">
        <v>129495</v>
      </c>
      <c r="F91" s="80">
        <v>149614</v>
      </c>
      <c r="G91" s="80">
        <v>446859</v>
      </c>
      <c r="H91" s="80">
        <v>48368</v>
      </c>
      <c r="I91" s="80">
        <v>61378</v>
      </c>
      <c r="J91" s="80">
        <v>429681</v>
      </c>
      <c r="K91" s="80">
        <v>63656</v>
      </c>
      <c r="L91" s="80">
        <v>102107</v>
      </c>
      <c r="M91" s="80">
        <v>551624</v>
      </c>
      <c r="N91" s="80">
        <v>53199</v>
      </c>
      <c r="O91" s="81">
        <v>104447</v>
      </c>
      <c r="P91" s="147"/>
    </row>
    <row r="92" spans="1:16" s="145" customFormat="1" ht="6.95" customHeight="1">
      <c r="A92" s="151"/>
      <c r="B92" s="157"/>
      <c r="C92" s="260"/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9"/>
      <c r="P92" s="147"/>
    </row>
    <row r="93" spans="1:16" s="145" customFormat="1" ht="18" customHeight="1">
      <c r="A93" s="151"/>
      <c r="B93" s="155" t="s">
        <v>61</v>
      </c>
      <c r="C93" s="259">
        <f t="shared" ref="C93:C98" si="19">D93+E93+F93+G93+H93+I93+J93+K93+L93+M93+N93+O93</f>
        <v>7179597</v>
      </c>
      <c r="D93" s="82">
        <f>SUM(D94:D98)</f>
        <v>1945975</v>
      </c>
      <c r="E93" s="82">
        <f t="shared" ref="E93:O93" si="20">SUM(E94:E98)</f>
        <v>310681</v>
      </c>
      <c r="F93" s="82">
        <f t="shared" si="20"/>
        <v>262923</v>
      </c>
      <c r="G93" s="82">
        <f t="shared" si="20"/>
        <v>1353402</v>
      </c>
      <c r="H93" s="82">
        <f t="shared" si="20"/>
        <v>148490</v>
      </c>
      <c r="I93" s="82">
        <f t="shared" si="20"/>
        <v>157397</v>
      </c>
      <c r="J93" s="82">
        <f t="shared" si="20"/>
        <v>1054748</v>
      </c>
      <c r="K93" s="82">
        <f t="shared" si="20"/>
        <v>163607</v>
      </c>
      <c r="L93" s="82">
        <f t="shared" si="20"/>
        <v>130386</v>
      </c>
      <c r="M93" s="82">
        <f t="shared" si="20"/>
        <v>1305477</v>
      </c>
      <c r="N93" s="82">
        <f t="shared" si="20"/>
        <v>242764</v>
      </c>
      <c r="O93" s="85">
        <f t="shared" si="20"/>
        <v>103747</v>
      </c>
      <c r="P93" s="147"/>
    </row>
    <row r="94" spans="1:16" s="145" customFormat="1" ht="18" customHeight="1">
      <c r="A94" s="151"/>
      <c r="B94" s="156" t="s">
        <v>146</v>
      </c>
      <c r="C94" s="152">
        <f t="shared" si="19"/>
        <v>5546990</v>
      </c>
      <c r="D94" s="80">
        <v>1394135</v>
      </c>
      <c r="E94" s="80">
        <v>250584</v>
      </c>
      <c r="F94" s="80">
        <v>151682</v>
      </c>
      <c r="G94" s="80">
        <v>1109932</v>
      </c>
      <c r="H94" s="80">
        <v>101630</v>
      </c>
      <c r="I94" s="80">
        <v>104461</v>
      </c>
      <c r="J94" s="80">
        <v>887760</v>
      </c>
      <c r="K94" s="80">
        <v>78292</v>
      </c>
      <c r="L94" s="80">
        <v>107152</v>
      </c>
      <c r="M94" s="80">
        <v>1081487</v>
      </c>
      <c r="N94" s="80">
        <v>198500</v>
      </c>
      <c r="O94" s="81">
        <v>81375</v>
      </c>
      <c r="P94" s="147"/>
    </row>
    <row r="95" spans="1:16" s="145" customFormat="1" ht="18" customHeight="1">
      <c r="A95" s="149"/>
      <c r="B95" s="156" t="s">
        <v>147</v>
      </c>
      <c r="C95" s="152">
        <f t="shared" si="19"/>
        <v>998003</v>
      </c>
      <c r="D95" s="80">
        <v>305989</v>
      </c>
      <c r="E95" s="80">
        <v>50222</v>
      </c>
      <c r="F95" s="80">
        <v>104485</v>
      </c>
      <c r="G95" s="80">
        <v>131614</v>
      </c>
      <c r="H95" s="80">
        <v>39150</v>
      </c>
      <c r="I95" s="80">
        <v>39096</v>
      </c>
      <c r="J95" s="80">
        <v>84054</v>
      </c>
      <c r="K95" s="80">
        <v>74242</v>
      </c>
      <c r="L95" s="80">
        <v>10792</v>
      </c>
      <c r="M95" s="80">
        <v>107139</v>
      </c>
      <c r="N95" s="80">
        <v>34518</v>
      </c>
      <c r="O95" s="81">
        <v>16702</v>
      </c>
    </row>
    <row r="96" spans="1:16" s="145" customFormat="1" ht="18" customHeight="1">
      <c r="A96" s="154"/>
      <c r="B96" s="156" t="s">
        <v>148</v>
      </c>
      <c r="C96" s="152">
        <f t="shared" si="19"/>
        <v>330143</v>
      </c>
      <c r="D96" s="80">
        <v>146251</v>
      </c>
      <c r="E96" s="80">
        <v>5944</v>
      </c>
      <c r="F96" s="80">
        <v>4428</v>
      </c>
      <c r="G96" s="80">
        <v>39284</v>
      </c>
      <c r="H96" s="80">
        <v>3563</v>
      </c>
      <c r="I96" s="80">
        <v>9749</v>
      </c>
      <c r="J96" s="80">
        <v>39827</v>
      </c>
      <c r="K96" s="80">
        <v>5669</v>
      </c>
      <c r="L96" s="80">
        <v>9162</v>
      </c>
      <c r="M96" s="80">
        <v>58949</v>
      </c>
      <c r="N96" s="80">
        <v>4963</v>
      </c>
      <c r="O96" s="81">
        <v>2354</v>
      </c>
      <c r="P96" s="147"/>
    </row>
    <row r="97" spans="1:16" s="145" customFormat="1" ht="18" customHeight="1">
      <c r="A97" s="151"/>
      <c r="B97" s="156" t="s">
        <v>149</v>
      </c>
      <c r="C97" s="152">
        <f t="shared" si="19"/>
        <v>167455</v>
      </c>
      <c r="D97" s="80">
        <v>77290</v>
      </c>
      <c r="E97" s="80">
        <v>1550</v>
      </c>
      <c r="F97" s="80">
        <v>1308</v>
      </c>
      <c r="G97" s="80">
        <v>22016</v>
      </c>
      <c r="H97" s="80">
        <v>1797</v>
      </c>
      <c r="I97" s="80">
        <v>2549</v>
      </c>
      <c r="J97" s="80">
        <v>20297</v>
      </c>
      <c r="K97" s="80">
        <v>3593</v>
      </c>
      <c r="L97" s="80">
        <v>1976</v>
      </c>
      <c r="M97" s="80">
        <v>30076</v>
      </c>
      <c r="N97" s="80">
        <v>2794</v>
      </c>
      <c r="O97" s="81">
        <v>2209</v>
      </c>
      <c r="P97" s="147"/>
    </row>
    <row r="98" spans="1:16" s="145" customFormat="1" ht="18" customHeight="1">
      <c r="A98" s="151"/>
      <c r="B98" s="156" t="s">
        <v>150</v>
      </c>
      <c r="C98" s="152">
        <f t="shared" si="19"/>
        <v>137006</v>
      </c>
      <c r="D98" s="80">
        <v>22310</v>
      </c>
      <c r="E98" s="80">
        <v>2381</v>
      </c>
      <c r="F98" s="80">
        <v>1020</v>
      </c>
      <c r="G98" s="80">
        <v>50556</v>
      </c>
      <c r="H98" s="80">
        <v>2350</v>
      </c>
      <c r="I98" s="80">
        <v>1542</v>
      </c>
      <c r="J98" s="80">
        <v>22810</v>
      </c>
      <c r="K98" s="80">
        <v>1811</v>
      </c>
      <c r="L98" s="80">
        <v>1304</v>
      </c>
      <c r="M98" s="80">
        <v>27826</v>
      </c>
      <c r="N98" s="80">
        <v>1989</v>
      </c>
      <c r="O98" s="81">
        <v>1107</v>
      </c>
      <c r="P98" s="147"/>
    </row>
    <row r="99" spans="1:16" s="145" customFormat="1" ht="6.95" customHeight="1">
      <c r="A99" s="151"/>
      <c r="B99" s="157"/>
      <c r="C99" s="260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9"/>
      <c r="P99" s="147"/>
    </row>
    <row r="100" spans="1:16" s="145" customFormat="1" ht="29.25" customHeight="1">
      <c r="A100" s="151"/>
      <c r="B100" s="136" t="s">
        <v>151</v>
      </c>
      <c r="C100" s="259">
        <f t="shared" ref="C100:C107" si="21">D100+E100+F100+G100+H100+I100+J100+K100+L100+M100+N100+O100</f>
        <v>2554563</v>
      </c>
      <c r="D100" s="82">
        <f>SUM(D101:D107)</f>
        <v>592155</v>
      </c>
      <c r="E100" s="82">
        <f t="shared" ref="E100:O100" si="22">SUM(E101:E107)</f>
        <v>98477</v>
      </c>
      <c r="F100" s="82">
        <f t="shared" si="22"/>
        <v>86007</v>
      </c>
      <c r="G100" s="82">
        <f t="shared" si="22"/>
        <v>382572</v>
      </c>
      <c r="H100" s="82">
        <f t="shared" si="22"/>
        <v>117781</v>
      </c>
      <c r="I100" s="82">
        <f t="shared" si="22"/>
        <v>81285</v>
      </c>
      <c r="J100" s="82">
        <f t="shared" si="22"/>
        <v>410183</v>
      </c>
      <c r="K100" s="82">
        <f t="shared" si="22"/>
        <v>97473</v>
      </c>
      <c r="L100" s="82">
        <f t="shared" si="22"/>
        <v>94173</v>
      </c>
      <c r="M100" s="82">
        <f t="shared" si="22"/>
        <v>434704</v>
      </c>
      <c r="N100" s="82">
        <f t="shared" si="22"/>
        <v>98983</v>
      </c>
      <c r="O100" s="85">
        <f t="shared" si="22"/>
        <v>60770</v>
      </c>
      <c r="P100" s="147"/>
    </row>
    <row r="101" spans="1:16" s="145" customFormat="1" ht="18" customHeight="1">
      <c r="A101" s="151"/>
      <c r="B101" s="156" t="s">
        <v>152</v>
      </c>
      <c r="C101" s="152">
        <f t="shared" si="21"/>
        <v>68901</v>
      </c>
      <c r="D101" s="80">
        <v>16560</v>
      </c>
      <c r="E101" s="80">
        <v>776</v>
      </c>
      <c r="F101" s="80">
        <v>1183</v>
      </c>
      <c r="G101" s="80">
        <v>15290</v>
      </c>
      <c r="H101" s="80">
        <v>993</v>
      </c>
      <c r="I101" s="80">
        <v>667</v>
      </c>
      <c r="J101" s="80">
        <v>13388</v>
      </c>
      <c r="K101" s="80">
        <v>975</v>
      </c>
      <c r="L101" s="80">
        <v>1196</v>
      </c>
      <c r="M101" s="80">
        <v>15604</v>
      </c>
      <c r="N101" s="80">
        <v>1195</v>
      </c>
      <c r="O101" s="81">
        <v>1074</v>
      </c>
      <c r="P101" s="147"/>
    </row>
    <row r="102" spans="1:16" s="145" customFormat="1" ht="18" customHeight="1">
      <c r="A102" s="151"/>
      <c r="B102" s="156" t="s">
        <v>153</v>
      </c>
      <c r="C102" s="152">
        <f t="shared" si="21"/>
        <v>68352</v>
      </c>
      <c r="D102" s="80">
        <v>14205</v>
      </c>
      <c r="E102" s="80">
        <v>725</v>
      </c>
      <c r="F102" s="80">
        <v>2128</v>
      </c>
      <c r="G102" s="80">
        <v>11783</v>
      </c>
      <c r="H102" s="80">
        <v>2284</v>
      </c>
      <c r="I102" s="80">
        <v>1874</v>
      </c>
      <c r="J102" s="80">
        <v>11941</v>
      </c>
      <c r="K102" s="80">
        <v>2128</v>
      </c>
      <c r="L102" s="80">
        <v>1758</v>
      </c>
      <c r="M102" s="80">
        <v>14020</v>
      </c>
      <c r="N102" s="80">
        <v>2716</v>
      </c>
      <c r="O102" s="81">
        <v>2790</v>
      </c>
      <c r="P102" s="147"/>
    </row>
    <row r="103" spans="1:16" s="145" customFormat="1" ht="18" customHeight="1">
      <c r="A103" s="151"/>
      <c r="B103" s="156" t="s">
        <v>154</v>
      </c>
      <c r="C103" s="152">
        <f t="shared" si="21"/>
        <v>402177</v>
      </c>
      <c r="D103" s="80">
        <v>82208</v>
      </c>
      <c r="E103" s="80">
        <v>6680</v>
      </c>
      <c r="F103" s="80">
        <v>4762</v>
      </c>
      <c r="G103" s="80">
        <v>78268</v>
      </c>
      <c r="H103" s="80">
        <v>8947</v>
      </c>
      <c r="I103" s="80">
        <v>6684</v>
      </c>
      <c r="J103" s="80">
        <v>87799</v>
      </c>
      <c r="K103" s="80">
        <v>8392</v>
      </c>
      <c r="L103" s="80">
        <v>8313</v>
      </c>
      <c r="M103" s="80">
        <v>94927</v>
      </c>
      <c r="N103" s="80">
        <v>8724</v>
      </c>
      <c r="O103" s="81">
        <v>6473</v>
      </c>
      <c r="P103" s="147"/>
    </row>
    <row r="104" spans="1:16" s="145" customFormat="1" ht="18" customHeight="1">
      <c r="A104" s="149"/>
      <c r="B104" s="156" t="s">
        <v>155</v>
      </c>
      <c r="C104" s="152">
        <f t="shared" si="21"/>
        <v>1005942</v>
      </c>
      <c r="D104" s="80">
        <v>172044</v>
      </c>
      <c r="E104" s="80">
        <v>56757</v>
      </c>
      <c r="F104" s="80">
        <v>56647</v>
      </c>
      <c r="G104" s="80">
        <v>115209</v>
      </c>
      <c r="H104" s="80">
        <v>58577</v>
      </c>
      <c r="I104" s="80">
        <v>58902</v>
      </c>
      <c r="J104" s="80">
        <v>128167</v>
      </c>
      <c r="K104" s="80">
        <v>60738</v>
      </c>
      <c r="L104" s="80">
        <v>64624</v>
      </c>
      <c r="M104" s="80">
        <v>129158</v>
      </c>
      <c r="N104" s="80">
        <v>65597</v>
      </c>
      <c r="O104" s="81">
        <v>39522</v>
      </c>
    </row>
    <row r="105" spans="1:16" s="145" customFormat="1" ht="18" customHeight="1">
      <c r="A105" s="154"/>
      <c r="B105" s="156" t="s">
        <v>156</v>
      </c>
      <c r="C105" s="152">
        <f t="shared" si="21"/>
        <v>506679</v>
      </c>
      <c r="D105" s="80">
        <v>191945</v>
      </c>
      <c r="E105" s="80">
        <v>29131</v>
      </c>
      <c r="F105" s="80">
        <v>11998</v>
      </c>
      <c r="G105" s="80">
        <v>56005</v>
      </c>
      <c r="H105" s="80">
        <v>41212</v>
      </c>
      <c r="I105" s="80">
        <v>7058</v>
      </c>
      <c r="J105" s="80">
        <v>59057</v>
      </c>
      <c r="K105" s="80">
        <v>16716</v>
      </c>
      <c r="L105" s="80">
        <v>11367</v>
      </c>
      <c r="M105" s="80">
        <v>65174</v>
      </c>
      <c r="N105" s="80">
        <v>12884</v>
      </c>
      <c r="O105" s="81">
        <v>4132</v>
      </c>
      <c r="P105" s="147"/>
    </row>
    <row r="106" spans="1:16" s="145" customFormat="1" ht="18" customHeight="1">
      <c r="A106" s="151"/>
      <c r="B106" s="156" t="s">
        <v>157</v>
      </c>
      <c r="C106" s="152">
        <f t="shared" si="21"/>
        <v>338271</v>
      </c>
      <c r="D106" s="80">
        <v>79256</v>
      </c>
      <c r="E106" s="80">
        <v>2060</v>
      </c>
      <c r="F106" s="80">
        <v>6602</v>
      </c>
      <c r="G106" s="80">
        <v>72189</v>
      </c>
      <c r="H106" s="80">
        <v>3134</v>
      </c>
      <c r="I106" s="80">
        <v>3057</v>
      </c>
      <c r="J106" s="80">
        <v>74151</v>
      </c>
      <c r="K106" s="80">
        <v>4785</v>
      </c>
      <c r="L106" s="80">
        <v>3921</v>
      </c>
      <c r="M106" s="80">
        <v>80511</v>
      </c>
      <c r="N106" s="80">
        <v>4617</v>
      </c>
      <c r="O106" s="81">
        <v>3988</v>
      </c>
      <c r="P106" s="147"/>
    </row>
    <row r="107" spans="1:16" s="145" customFormat="1" ht="18" customHeight="1" thickBot="1">
      <c r="A107" s="151"/>
      <c r="B107" s="159" t="s">
        <v>158</v>
      </c>
      <c r="C107" s="160">
        <f t="shared" si="21"/>
        <v>164241</v>
      </c>
      <c r="D107" s="83">
        <v>35937</v>
      </c>
      <c r="E107" s="83">
        <v>2348</v>
      </c>
      <c r="F107" s="83">
        <v>2687</v>
      </c>
      <c r="G107" s="83">
        <v>33828</v>
      </c>
      <c r="H107" s="83">
        <v>2634</v>
      </c>
      <c r="I107" s="83">
        <v>3043</v>
      </c>
      <c r="J107" s="83">
        <v>35680</v>
      </c>
      <c r="K107" s="83">
        <v>3739</v>
      </c>
      <c r="L107" s="83">
        <v>2994</v>
      </c>
      <c r="M107" s="83">
        <v>35310</v>
      </c>
      <c r="N107" s="83">
        <v>3250</v>
      </c>
      <c r="O107" s="84">
        <v>2791</v>
      </c>
      <c r="P107" s="147"/>
    </row>
    <row r="108" spans="1:16" s="145" customFormat="1" ht="6.95" customHeight="1">
      <c r="A108" s="151"/>
      <c r="B108" s="185"/>
      <c r="C108" s="261"/>
      <c r="D108" s="181"/>
      <c r="E108" s="181"/>
      <c r="F108" s="181"/>
      <c r="G108" s="181"/>
      <c r="H108" s="181"/>
      <c r="I108" s="181"/>
      <c r="J108" s="181"/>
      <c r="K108" s="181"/>
      <c r="L108" s="181"/>
      <c r="M108" s="181"/>
      <c r="N108" s="181"/>
      <c r="O108" s="182"/>
      <c r="P108" s="147"/>
    </row>
    <row r="109" spans="1:16" s="145" customFormat="1" ht="18" customHeight="1">
      <c r="A109" s="151"/>
      <c r="B109" s="155" t="s">
        <v>159</v>
      </c>
      <c r="C109" s="259">
        <f t="shared" ref="C109:C115" si="23">D109+E109+F109+G109+H109+I109+J109+K109+L109+M109+N109+O109</f>
        <v>2035809</v>
      </c>
      <c r="D109" s="82">
        <f>SUM(D110:D115)</f>
        <v>567847</v>
      </c>
      <c r="E109" s="82">
        <f t="shared" ref="E109:O109" si="24">SUM(E110:E115)</f>
        <v>98395</v>
      </c>
      <c r="F109" s="82">
        <f t="shared" si="24"/>
        <v>23075</v>
      </c>
      <c r="G109" s="82">
        <f t="shared" si="24"/>
        <v>373753</v>
      </c>
      <c r="H109" s="82">
        <f t="shared" si="24"/>
        <v>36202</v>
      </c>
      <c r="I109" s="82">
        <f t="shared" si="24"/>
        <v>24690</v>
      </c>
      <c r="J109" s="82">
        <f t="shared" si="24"/>
        <v>310618</v>
      </c>
      <c r="K109" s="82">
        <f t="shared" si="24"/>
        <v>35077</v>
      </c>
      <c r="L109" s="82">
        <f t="shared" si="24"/>
        <v>40316</v>
      </c>
      <c r="M109" s="82">
        <f t="shared" si="24"/>
        <v>396817</v>
      </c>
      <c r="N109" s="82">
        <f t="shared" si="24"/>
        <v>40255</v>
      </c>
      <c r="O109" s="85">
        <f t="shared" si="24"/>
        <v>88764</v>
      </c>
      <c r="P109" s="147"/>
    </row>
    <row r="110" spans="1:16" s="145" customFormat="1" ht="18" customHeight="1">
      <c r="A110" s="151"/>
      <c r="B110" s="156" t="s">
        <v>160</v>
      </c>
      <c r="C110" s="152">
        <f t="shared" si="23"/>
        <v>510202</v>
      </c>
      <c r="D110" s="80">
        <v>101082</v>
      </c>
      <c r="E110" s="80">
        <v>6585</v>
      </c>
      <c r="F110" s="80">
        <v>3857</v>
      </c>
      <c r="G110" s="80">
        <v>100756</v>
      </c>
      <c r="H110" s="80">
        <v>2146</v>
      </c>
      <c r="I110" s="80">
        <v>1534</v>
      </c>
      <c r="J110" s="80">
        <v>115982</v>
      </c>
      <c r="K110" s="80">
        <v>2571</v>
      </c>
      <c r="L110" s="80">
        <v>15417</v>
      </c>
      <c r="M110" s="80">
        <v>122064</v>
      </c>
      <c r="N110" s="80">
        <v>10203</v>
      </c>
      <c r="O110" s="81">
        <v>28005</v>
      </c>
      <c r="P110" s="147"/>
    </row>
    <row r="111" spans="1:16" s="145" customFormat="1" ht="18" customHeight="1">
      <c r="A111" s="151"/>
      <c r="B111" s="156" t="s">
        <v>161</v>
      </c>
      <c r="C111" s="152">
        <f t="shared" si="23"/>
        <v>475142</v>
      </c>
      <c r="D111" s="80">
        <v>161730</v>
      </c>
      <c r="E111" s="80">
        <v>39805</v>
      </c>
      <c r="F111" s="80">
        <v>3004</v>
      </c>
      <c r="G111" s="80">
        <v>88930</v>
      </c>
      <c r="H111" s="80">
        <v>14420</v>
      </c>
      <c r="I111" s="80">
        <v>5660</v>
      </c>
      <c r="J111" s="80">
        <v>20011</v>
      </c>
      <c r="K111" s="80">
        <v>12289</v>
      </c>
      <c r="L111" s="80">
        <v>4953</v>
      </c>
      <c r="M111" s="80">
        <v>104646</v>
      </c>
      <c r="N111" s="80">
        <v>6446</v>
      </c>
      <c r="O111" s="81">
        <v>13248</v>
      </c>
      <c r="P111" s="147"/>
    </row>
    <row r="112" spans="1:16" s="145" customFormat="1" ht="18" customHeight="1">
      <c r="A112" s="149"/>
      <c r="B112" s="156" t="s">
        <v>162</v>
      </c>
      <c r="C112" s="152">
        <f t="shared" si="23"/>
        <v>565295</v>
      </c>
      <c r="D112" s="80">
        <v>184714</v>
      </c>
      <c r="E112" s="80">
        <v>27330</v>
      </c>
      <c r="F112" s="80">
        <v>10072</v>
      </c>
      <c r="G112" s="80">
        <v>102720</v>
      </c>
      <c r="H112" s="80">
        <v>12734</v>
      </c>
      <c r="I112" s="80">
        <v>8070</v>
      </c>
      <c r="J112" s="80">
        <v>88468</v>
      </c>
      <c r="K112" s="80">
        <v>4800</v>
      </c>
      <c r="L112" s="80">
        <v>2050</v>
      </c>
      <c r="M112" s="80">
        <v>84145</v>
      </c>
      <c r="N112" s="80">
        <v>5491</v>
      </c>
      <c r="O112" s="81">
        <v>34701</v>
      </c>
    </row>
    <row r="113" spans="1:16" s="145" customFormat="1" ht="18" customHeight="1">
      <c r="A113" s="154"/>
      <c r="B113" s="156" t="s">
        <v>163</v>
      </c>
      <c r="C113" s="152">
        <f t="shared" si="23"/>
        <v>281703</v>
      </c>
      <c r="D113" s="80">
        <v>55709</v>
      </c>
      <c r="E113" s="80">
        <v>17527</v>
      </c>
      <c r="F113" s="80">
        <v>2829</v>
      </c>
      <c r="G113" s="80">
        <v>53501</v>
      </c>
      <c r="H113" s="80">
        <v>3660</v>
      </c>
      <c r="I113" s="80">
        <v>3976</v>
      </c>
      <c r="J113" s="80">
        <v>56537</v>
      </c>
      <c r="K113" s="80">
        <v>5991</v>
      </c>
      <c r="L113" s="80">
        <v>8474</v>
      </c>
      <c r="M113" s="80">
        <v>57367</v>
      </c>
      <c r="N113" s="80">
        <v>9534</v>
      </c>
      <c r="O113" s="81">
        <v>6598</v>
      </c>
      <c r="P113" s="147"/>
    </row>
    <row r="114" spans="1:16" s="145" customFormat="1" ht="18" customHeight="1">
      <c r="A114" s="151"/>
      <c r="B114" s="156" t="s">
        <v>164</v>
      </c>
      <c r="C114" s="152">
        <f t="shared" si="23"/>
        <v>140917</v>
      </c>
      <c r="D114" s="80">
        <v>40335</v>
      </c>
      <c r="E114" s="80">
        <v>5926</v>
      </c>
      <c r="F114" s="80">
        <v>1954</v>
      </c>
      <c r="G114" s="80">
        <v>19827</v>
      </c>
      <c r="H114" s="80">
        <v>1872</v>
      </c>
      <c r="I114" s="80">
        <v>3803</v>
      </c>
      <c r="J114" s="80">
        <v>21241</v>
      </c>
      <c r="K114" s="80">
        <v>7489</v>
      </c>
      <c r="L114" s="80">
        <v>7574</v>
      </c>
      <c r="M114" s="80">
        <v>20253</v>
      </c>
      <c r="N114" s="80">
        <v>6266</v>
      </c>
      <c r="O114" s="81">
        <v>4377</v>
      </c>
      <c r="P114" s="147"/>
    </row>
    <row r="115" spans="1:16" s="145" customFormat="1" ht="18" customHeight="1">
      <c r="A115" s="151"/>
      <c r="B115" s="156" t="s">
        <v>165</v>
      </c>
      <c r="C115" s="152">
        <f t="shared" si="23"/>
        <v>62550</v>
      </c>
      <c r="D115" s="80">
        <v>24277</v>
      </c>
      <c r="E115" s="80">
        <v>1222</v>
      </c>
      <c r="F115" s="80">
        <v>1359</v>
      </c>
      <c r="G115" s="80">
        <v>8019</v>
      </c>
      <c r="H115" s="80">
        <v>1370</v>
      </c>
      <c r="I115" s="80">
        <v>1647</v>
      </c>
      <c r="J115" s="80">
        <v>8379</v>
      </c>
      <c r="K115" s="80">
        <v>1937</v>
      </c>
      <c r="L115" s="80">
        <v>1848</v>
      </c>
      <c r="M115" s="80">
        <v>8342</v>
      </c>
      <c r="N115" s="80">
        <v>2315</v>
      </c>
      <c r="O115" s="81">
        <v>1835</v>
      </c>
      <c r="P115" s="147"/>
    </row>
    <row r="116" spans="1:16" s="145" customFormat="1" ht="6.95" customHeight="1">
      <c r="A116" s="151"/>
      <c r="B116" s="157"/>
      <c r="C116" s="260"/>
      <c r="D116" s="78"/>
      <c r="E116" s="78"/>
      <c r="F116" s="78"/>
      <c r="G116" s="78"/>
      <c r="H116" s="78"/>
      <c r="I116" s="78"/>
      <c r="J116" s="78"/>
      <c r="K116" s="78"/>
      <c r="L116" s="78"/>
      <c r="M116" s="78"/>
      <c r="N116" s="78"/>
      <c r="O116" s="79"/>
      <c r="P116" s="147"/>
    </row>
    <row r="117" spans="1:16" s="145" customFormat="1" ht="18" customHeight="1">
      <c r="A117" s="151"/>
      <c r="B117" s="155" t="s">
        <v>64</v>
      </c>
      <c r="C117" s="259">
        <f t="shared" ref="C117:C124" si="25">D117+E117+F117+G117+H117+I117+J117+K117+L117+M117+N117+O117</f>
        <v>1211814</v>
      </c>
      <c r="D117" s="82">
        <f>SUM(D118:D124)</f>
        <v>237380</v>
      </c>
      <c r="E117" s="82">
        <f t="shared" ref="E117:O117" si="26">SUM(E118:E124)</f>
        <v>92516</v>
      </c>
      <c r="F117" s="82">
        <f t="shared" si="26"/>
        <v>44758</v>
      </c>
      <c r="G117" s="82">
        <f t="shared" si="26"/>
        <v>185683</v>
      </c>
      <c r="H117" s="82">
        <f t="shared" si="26"/>
        <v>29211</v>
      </c>
      <c r="I117" s="82">
        <f t="shared" si="26"/>
        <v>35096</v>
      </c>
      <c r="J117" s="82">
        <f t="shared" si="26"/>
        <v>197994</v>
      </c>
      <c r="K117" s="82">
        <f t="shared" si="26"/>
        <v>56331</v>
      </c>
      <c r="L117" s="82">
        <f t="shared" si="26"/>
        <v>53304</v>
      </c>
      <c r="M117" s="82">
        <f t="shared" si="26"/>
        <v>194960</v>
      </c>
      <c r="N117" s="82">
        <f t="shared" si="26"/>
        <v>44666</v>
      </c>
      <c r="O117" s="85">
        <f t="shared" si="26"/>
        <v>39915</v>
      </c>
      <c r="P117" s="147"/>
    </row>
    <row r="118" spans="1:16" s="145" customFormat="1" ht="18" customHeight="1">
      <c r="A118" s="151"/>
      <c r="B118" s="156" t="s">
        <v>166</v>
      </c>
      <c r="C118" s="152">
        <f t="shared" si="25"/>
        <v>125497</v>
      </c>
      <c r="D118" s="80">
        <v>33134</v>
      </c>
      <c r="E118" s="80">
        <v>17614</v>
      </c>
      <c r="F118" s="80">
        <v>2004</v>
      </c>
      <c r="G118" s="80">
        <v>19920</v>
      </c>
      <c r="H118" s="80">
        <v>1356</v>
      </c>
      <c r="I118" s="80">
        <v>1245</v>
      </c>
      <c r="J118" s="80">
        <v>20699</v>
      </c>
      <c r="K118" s="80">
        <v>1713</v>
      </c>
      <c r="L118" s="80">
        <v>1758</v>
      </c>
      <c r="M118" s="80">
        <v>20919</v>
      </c>
      <c r="N118" s="80">
        <v>2210</v>
      </c>
      <c r="O118" s="81">
        <v>2925</v>
      </c>
      <c r="P118" s="147"/>
    </row>
    <row r="119" spans="1:16" s="145" customFormat="1" ht="18" customHeight="1">
      <c r="A119" s="151"/>
      <c r="B119" s="156" t="s">
        <v>167</v>
      </c>
      <c r="C119" s="152">
        <f t="shared" si="25"/>
        <v>212885</v>
      </c>
      <c r="D119" s="80">
        <v>49314</v>
      </c>
      <c r="E119" s="80">
        <v>4494</v>
      </c>
      <c r="F119" s="80">
        <v>3962</v>
      </c>
      <c r="G119" s="80">
        <v>39489</v>
      </c>
      <c r="H119" s="80">
        <v>4733</v>
      </c>
      <c r="I119" s="80">
        <v>5396</v>
      </c>
      <c r="J119" s="80">
        <v>41049</v>
      </c>
      <c r="K119" s="80">
        <v>5152</v>
      </c>
      <c r="L119" s="80">
        <v>5834</v>
      </c>
      <c r="M119" s="80">
        <v>37867</v>
      </c>
      <c r="N119" s="80">
        <v>8693</v>
      </c>
      <c r="O119" s="81">
        <v>6902</v>
      </c>
      <c r="P119" s="147"/>
    </row>
    <row r="120" spans="1:16" s="145" customFormat="1" ht="18" customHeight="1">
      <c r="A120" s="151"/>
      <c r="B120" s="156" t="s">
        <v>168</v>
      </c>
      <c r="C120" s="152">
        <f t="shared" si="25"/>
        <v>86154</v>
      </c>
      <c r="D120" s="80">
        <v>18767</v>
      </c>
      <c r="E120" s="80">
        <v>1379</v>
      </c>
      <c r="F120" s="80">
        <v>1609</v>
      </c>
      <c r="G120" s="80">
        <v>16297</v>
      </c>
      <c r="H120" s="80">
        <v>2012</v>
      </c>
      <c r="I120" s="80">
        <v>1759</v>
      </c>
      <c r="J120" s="80">
        <v>17437</v>
      </c>
      <c r="K120" s="80">
        <v>2351</v>
      </c>
      <c r="L120" s="80">
        <v>2128</v>
      </c>
      <c r="M120" s="80">
        <v>16933</v>
      </c>
      <c r="N120" s="80">
        <v>3265</v>
      </c>
      <c r="O120" s="81">
        <v>2217</v>
      </c>
      <c r="P120" s="147"/>
    </row>
    <row r="121" spans="1:16" s="145" customFormat="1" ht="18" customHeight="1">
      <c r="A121" s="149"/>
      <c r="B121" s="156" t="s">
        <v>169</v>
      </c>
      <c r="C121" s="152">
        <f t="shared" si="25"/>
        <v>478252</v>
      </c>
      <c r="D121" s="80">
        <v>91781</v>
      </c>
      <c r="E121" s="80">
        <v>65274</v>
      </c>
      <c r="F121" s="80">
        <v>7854</v>
      </c>
      <c r="G121" s="80">
        <v>56663</v>
      </c>
      <c r="H121" s="80">
        <v>14708</v>
      </c>
      <c r="I121" s="80">
        <v>16429</v>
      </c>
      <c r="J121" s="80">
        <v>57676</v>
      </c>
      <c r="K121" s="80">
        <v>39764</v>
      </c>
      <c r="L121" s="80">
        <v>27356</v>
      </c>
      <c r="M121" s="80">
        <v>65441</v>
      </c>
      <c r="N121" s="80">
        <v>21210</v>
      </c>
      <c r="O121" s="81">
        <v>14096</v>
      </c>
    </row>
    <row r="122" spans="1:16" s="145" customFormat="1" ht="18" customHeight="1">
      <c r="A122" s="154"/>
      <c r="B122" s="156" t="s">
        <v>170</v>
      </c>
      <c r="C122" s="152">
        <f t="shared" si="25"/>
        <v>115818</v>
      </c>
      <c r="D122" s="80">
        <v>23802</v>
      </c>
      <c r="E122" s="80">
        <v>1563</v>
      </c>
      <c r="F122" s="80">
        <v>2843</v>
      </c>
      <c r="G122" s="80">
        <v>18492</v>
      </c>
      <c r="H122" s="80">
        <v>3597</v>
      </c>
      <c r="I122" s="80">
        <v>4346</v>
      </c>
      <c r="J122" s="80">
        <v>21191</v>
      </c>
      <c r="K122" s="80">
        <v>4146</v>
      </c>
      <c r="L122" s="80">
        <v>4361</v>
      </c>
      <c r="M122" s="80">
        <v>21493</v>
      </c>
      <c r="N122" s="80">
        <v>5637</v>
      </c>
      <c r="O122" s="81">
        <v>4347</v>
      </c>
      <c r="P122" s="147"/>
    </row>
    <row r="123" spans="1:16" s="145" customFormat="1" ht="18" customHeight="1">
      <c r="A123" s="151"/>
      <c r="B123" s="156" t="s">
        <v>171</v>
      </c>
      <c r="C123" s="152">
        <f t="shared" si="25"/>
        <v>120221</v>
      </c>
      <c r="D123" s="80">
        <v>7654</v>
      </c>
      <c r="E123" s="80">
        <v>491</v>
      </c>
      <c r="F123" s="80">
        <v>22565</v>
      </c>
      <c r="G123" s="80">
        <v>22252</v>
      </c>
      <c r="H123" s="80">
        <v>716</v>
      </c>
      <c r="I123" s="80">
        <v>3741</v>
      </c>
      <c r="J123" s="80">
        <v>25993</v>
      </c>
      <c r="K123" s="80">
        <v>784</v>
      </c>
      <c r="L123" s="80">
        <v>9887</v>
      </c>
      <c r="M123" s="80">
        <v>18263</v>
      </c>
      <c r="N123" s="80">
        <v>911</v>
      </c>
      <c r="O123" s="81">
        <v>6964</v>
      </c>
      <c r="P123" s="147"/>
    </row>
    <row r="124" spans="1:16" s="145" customFormat="1" ht="18" customHeight="1">
      <c r="A124" s="151"/>
      <c r="B124" s="156" t="s">
        <v>172</v>
      </c>
      <c r="C124" s="152">
        <f t="shared" si="25"/>
        <v>72987</v>
      </c>
      <c r="D124" s="80">
        <v>12928</v>
      </c>
      <c r="E124" s="80">
        <v>1701</v>
      </c>
      <c r="F124" s="80">
        <v>3921</v>
      </c>
      <c r="G124" s="80">
        <v>12570</v>
      </c>
      <c r="H124" s="80">
        <v>2089</v>
      </c>
      <c r="I124" s="80">
        <v>2180</v>
      </c>
      <c r="J124" s="80">
        <v>13949</v>
      </c>
      <c r="K124" s="80">
        <v>2421</v>
      </c>
      <c r="L124" s="80">
        <v>1980</v>
      </c>
      <c r="M124" s="80">
        <v>14044</v>
      </c>
      <c r="N124" s="80">
        <v>2740</v>
      </c>
      <c r="O124" s="81">
        <v>2464</v>
      </c>
      <c r="P124" s="147"/>
    </row>
    <row r="125" spans="1:16" s="145" customFormat="1" ht="6.95" customHeight="1">
      <c r="A125" s="151"/>
      <c r="B125" s="157"/>
      <c r="C125" s="260"/>
      <c r="D125" s="78"/>
      <c r="E125" s="78"/>
      <c r="F125" s="78"/>
      <c r="G125" s="78"/>
      <c r="H125" s="78"/>
      <c r="I125" s="78"/>
      <c r="J125" s="78"/>
      <c r="K125" s="78"/>
      <c r="L125" s="78"/>
      <c r="M125" s="78"/>
      <c r="N125" s="78"/>
      <c r="O125" s="79"/>
      <c r="P125" s="147"/>
    </row>
    <row r="126" spans="1:16" s="145" customFormat="1" ht="18" customHeight="1">
      <c r="A126" s="151"/>
      <c r="B126" s="155" t="s">
        <v>65</v>
      </c>
      <c r="C126" s="259">
        <f t="shared" ref="C126:C131" si="27">D126+E126+F126+G126+H126+I126+J126+K126+L126+M126+N126+O126</f>
        <v>717666</v>
      </c>
      <c r="D126" s="82">
        <f>SUM(D127:D131)</f>
        <v>159780</v>
      </c>
      <c r="E126" s="82">
        <f t="shared" ref="E126:O126" si="28">SUM(E127:E131)</f>
        <v>15964</v>
      </c>
      <c r="F126" s="82">
        <f t="shared" si="28"/>
        <v>9310</v>
      </c>
      <c r="G126" s="82">
        <f t="shared" si="28"/>
        <v>125525</v>
      </c>
      <c r="H126" s="82">
        <f t="shared" si="28"/>
        <v>17589</v>
      </c>
      <c r="I126" s="82">
        <f t="shared" si="28"/>
        <v>20395</v>
      </c>
      <c r="J126" s="82">
        <f t="shared" si="28"/>
        <v>140280</v>
      </c>
      <c r="K126" s="82">
        <f t="shared" si="28"/>
        <v>18704</v>
      </c>
      <c r="L126" s="82">
        <f t="shared" si="28"/>
        <v>17297</v>
      </c>
      <c r="M126" s="82">
        <f t="shared" si="28"/>
        <v>141201</v>
      </c>
      <c r="N126" s="82">
        <f t="shared" si="28"/>
        <v>29788</v>
      </c>
      <c r="O126" s="85">
        <f t="shared" si="28"/>
        <v>21833</v>
      </c>
      <c r="P126" s="147"/>
    </row>
    <row r="127" spans="1:16" s="145" customFormat="1" ht="18" customHeight="1">
      <c r="A127" s="151"/>
      <c r="B127" s="156" t="s">
        <v>173</v>
      </c>
      <c r="C127" s="152">
        <f t="shared" si="27"/>
        <v>124892</v>
      </c>
      <c r="D127" s="80">
        <v>27765</v>
      </c>
      <c r="E127" s="80">
        <v>1729</v>
      </c>
      <c r="F127" s="80">
        <v>824</v>
      </c>
      <c r="G127" s="80">
        <v>25984</v>
      </c>
      <c r="H127" s="80">
        <v>1277</v>
      </c>
      <c r="I127" s="80">
        <v>5137</v>
      </c>
      <c r="J127" s="80">
        <v>26789</v>
      </c>
      <c r="K127" s="80">
        <v>1469</v>
      </c>
      <c r="L127" s="80">
        <v>2083</v>
      </c>
      <c r="M127" s="80">
        <v>28004</v>
      </c>
      <c r="N127" s="80">
        <v>2450</v>
      </c>
      <c r="O127" s="81">
        <v>1381</v>
      </c>
      <c r="P127" s="147"/>
    </row>
    <row r="128" spans="1:16" s="145" customFormat="1" ht="18" customHeight="1">
      <c r="A128" s="149"/>
      <c r="B128" s="156" t="s">
        <v>174</v>
      </c>
      <c r="C128" s="152">
        <f t="shared" si="27"/>
        <v>109848</v>
      </c>
      <c r="D128" s="80">
        <v>20633</v>
      </c>
      <c r="E128" s="80">
        <v>3867</v>
      </c>
      <c r="F128" s="80">
        <v>3233</v>
      </c>
      <c r="G128" s="80">
        <v>15652</v>
      </c>
      <c r="H128" s="80">
        <v>3693</v>
      </c>
      <c r="I128" s="80">
        <v>2594</v>
      </c>
      <c r="J128" s="80">
        <v>17949</v>
      </c>
      <c r="K128" s="80">
        <v>2816</v>
      </c>
      <c r="L128" s="80">
        <v>4390</v>
      </c>
      <c r="M128" s="80">
        <v>21035</v>
      </c>
      <c r="N128" s="80">
        <v>4044</v>
      </c>
      <c r="O128" s="81">
        <v>9942</v>
      </c>
    </row>
    <row r="129" spans="1:16" s="145" customFormat="1" ht="18" customHeight="1">
      <c r="A129" s="154"/>
      <c r="B129" s="156" t="s">
        <v>175</v>
      </c>
      <c r="C129" s="152">
        <f t="shared" si="27"/>
        <v>99581</v>
      </c>
      <c r="D129" s="80">
        <v>19290</v>
      </c>
      <c r="E129" s="80">
        <v>5304</v>
      </c>
      <c r="F129" s="80">
        <v>830</v>
      </c>
      <c r="G129" s="80">
        <v>8008</v>
      </c>
      <c r="H129" s="80">
        <v>5749</v>
      </c>
      <c r="I129" s="80">
        <v>5609</v>
      </c>
      <c r="J129" s="80">
        <v>16481</v>
      </c>
      <c r="K129" s="80">
        <v>5246</v>
      </c>
      <c r="L129" s="80">
        <v>3831</v>
      </c>
      <c r="M129" s="80">
        <v>11366</v>
      </c>
      <c r="N129" s="80">
        <v>14252</v>
      </c>
      <c r="O129" s="81">
        <v>3615</v>
      </c>
      <c r="P129" s="147"/>
    </row>
    <row r="130" spans="1:16" s="145" customFormat="1" ht="18" customHeight="1">
      <c r="A130" s="151"/>
      <c r="B130" s="156" t="s">
        <v>176</v>
      </c>
      <c r="C130" s="152">
        <f t="shared" si="27"/>
        <v>272239</v>
      </c>
      <c r="D130" s="80">
        <v>66361</v>
      </c>
      <c r="E130" s="80">
        <v>2919</v>
      </c>
      <c r="F130" s="80">
        <v>2940</v>
      </c>
      <c r="G130" s="80">
        <v>53160</v>
      </c>
      <c r="H130" s="80">
        <v>4825</v>
      </c>
      <c r="I130" s="80">
        <v>4831</v>
      </c>
      <c r="J130" s="80">
        <v>57092</v>
      </c>
      <c r="K130" s="80">
        <v>6875</v>
      </c>
      <c r="L130" s="80">
        <v>5284</v>
      </c>
      <c r="M130" s="80">
        <v>55984</v>
      </c>
      <c r="N130" s="80">
        <v>6905</v>
      </c>
      <c r="O130" s="81">
        <v>5063</v>
      </c>
      <c r="P130" s="147"/>
    </row>
    <row r="131" spans="1:16" s="145" customFormat="1" ht="18" customHeight="1">
      <c r="A131" s="151"/>
      <c r="B131" s="156" t="s">
        <v>177</v>
      </c>
      <c r="C131" s="152">
        <f t="shared" si="27"/>
        <v>111106</v>
      </c>
      <c r="D131" s="80">
        <v>25731</v>
      </c>
      <c r="E131" s="80">
        <v>2145</v>
      </c>
      <c r="F131" s="80">
        <v>1483</v>
      </c>
      <c r="G131" s="80">
        <v>22721</v>
      </c>
      <c r="H131" s="80">
        <v>2045</v>
      </c>
      <c r="I131" s="80">
        <v>2224</v>
      </c>
      <c r="J131" s="80">
        <v>21969</v>
      </c>
      <c r="K131" s="80">
        <v>2298</v>
      </c>
      <c r="L131" s="80">
        <v>1709</v>
      </c>
      <c r="M131" s="80">
        <v>24812</v>
      </c>
      <c r="N131" s="80">
        <v>2137</v>
      </c>
      <c r="O131" s="81">
        <v>1832</v>
      </c>
      <c r="P131" s="147"/>
    </row>
    <row r="132" spans="1:16" s="145" customFormat="1" ht="6.95" customHeight="1">
      <c r="A132" s="151"/>
      <c r="B132" s="157"/>
      <c r="C132" s="260"/>
      <c r="D132" s="78"/>
      <c r="E132" s="78"/>
      <c r="F132" s="78"/>
      <c r="G132" s="78"/>
      <c r="H132" s="78"/>
      <c r="I132" s="78"/>
      <c r="J132" s="78"/>
      <c r="K132" s="78"/>
      <c r="L132" s="78"/>
      <c r="M132" s="78"/>
      <c r="N132" s="78"/>
      <c r="O132" s="79"/>
      <c r="P132" s="147"/>
    </row>
    <row r="133" spans="1:16" s="145" customFormat="1" ht="18" customHeight="1">
      <c r="A133" s="151"/>
      <c r="B133" s="155" t="s">
        <v>66</v>
      </c>
      <c r="C133" s="259">
        <f t="shared" ref="C133:C137" si="29">D133+E133+F133+G133+H133+I133+J133+K133+L133+M133+N133+O133</f>
        <v>858277</v>
      </c>
      <c r="D133" s="82">
        <f>SUM(D134:D137)</f>
        <v>168334</v>
      </c>
      <c r="E133" s="82">
        <f t="shared" ref="E133:O133" si="30">SUM(E134:E137)</f>
        <v>27285</v>
      </c>
      <c r="F133" s="82">
        <f t="shared" si="30"/>
        <v>32058</v>
      </c>
      <c r="G133" s="82">
        <f t="shared" si="30"/>
        <v>144039</v>
      </c>
      <c r="H133" s="82">
        <f t="shared" si="30"/>
        <v>28609</v>
      </c>
      <c r="I133" s="82">
        <f t="shared" si="30"/>
        <v>29479</v>
      </c>
      <c r="J133" s="82">
        <f t="shared" si="30"/>
        <v>144603</v>
      </c>
      <c r="K133" s="82">
        <f t="shared" si="30"/>
        <v>41172</v>
      </c>
      <c r="L133" s="82">
        <f t="shared" si="30"/>
        <v>25003</v>
      </c>
      <c r="M133" s="82">
        <f t="shared" si="30"/>
        <v>154265</v>
      </c>
      <c r="N133" s="82">
        <f t="shared" si="30"/>
        <v>33464</v>
      </c>
      <c r="O133" s="85">
        <f t="shared" si="30"/>
        <v>29966</v>
      </c>
      <c r="P133" s="147"/>
    </row>
    <row r="134" spans="1:16" s="145" customFormat="1" ht="18" customHeight="1">
      <c r="A134" s="149"/>
      <c r="B134" s="156" t="s">
        <v>178</v>
      </c>
      <c r="C134" s="152">
        <f t="shared" si="29"/>
        <v>87249</v>
      </c>
      <c r="D134" s="80">
        <v>20059</v>
      </c>
      <c r="E134" s="80">
        <v>727</v>
      </c>
      <c r="F134" s="80">
        <v>1371</v>
      </c>
      <c r="G134" s="80">
        <v>16811</v>
      </c>
      <c r="H134" s="80">
        <v>1547</v>
      </c>
      <c r="I134" s="80">
        <v>1784</v>
      </c>
      <c r="J134" s="80">
        <v>17989</v>
      </c>
      <c r="K134" s="80">
        <v>2267</v>
      </c>
      <c r="L134" s="80">
        <v>2029</v>
      </c>
      <c r="M134" s="80">
        <v>19120</v>
      </c>
      <c r="N134" s="80">
        <v>1977</v>
      </c>
      <c r="O134" s="81">
        <v>1568</v>
      </c>
    </row>
    <row r="135" spans="1:16" s="145" customFormat="1" ht="18" customHeight="1">
      <c r="A135" s="154"/>
      <c r="B135" s="156" t="s">
        <v>179</v>
      </c>
      <c r="C135" s="152">
        <f t="shared" si="29"/>
        <v>411943</v>
      </c>
      <c r="D135" s="80">
        <v>87439</v>
      </c>
      <c r="E135" s="80">
        <v>13265</v>
      </c>
      <c r="F135" s="80">
        <v>22799</v>
      </c>
      <c r="G135" s="80">
        <v>62558</v>
      </c>
      <c r="H135" s="80">
        <v>14960</v>
      </c>
      <c r="I135" s="80">
        <v>16951</v>
      </c>
      <c r="J135" s="80">
        <v>60401</v>
      </c>
      <c r="K135" s="80">
        <v>21452</v>
      </c>
      <c r="L135" s="80">
        <v>12281</v>
      </c>
      <c r="M135" s="80">
        <v>64842</v>
      </c>
      <c r="N135" s="80">
        <v>19931</v>
      </c>
      <c r="O135" s="81">
        <v>15064</v>
      </c>
      <c r="P135" s="147"/>
    </row>
    <row r="136" spans="1:16" s="145" customFormat="1" ht="18" customHeight="1">
      <c r="A136" s="151"/>
      <c r="B136" s="156" t="s">
        <v>180</v>
      </c>
      <c r="C136" s="152">
        <f t="shared" si="29"/>
        <v>132410</v>
      </c>
      <c r="D136" s="80">
        <v>24002</v>
      </c>
      <c r="E136" s="80">
        <v>1929</v>
      </c>
      <c r="F136" s="80">
        <v>4592</v>
      </c>
      <c r="G136" s="80">
        <v>24403</v>
      </c>
      <c r="H136" s="80">
        <v>5541</v>
      </c>
      <c r="I136" s="80">
        <v>5024</v>
      </c>
      <c r="J136" s="80">
        <v>25683</v>
      </c>
      <c r="K136" s="80">
        <v>4844</v>
      </c>
      <c r="L136" s="80">
        <v>3591</v>
      </c>
      <c r="M136" s="80">
        <v>24542</v>
      </c>
      <c r="N136" s="80">
        <v>3879</v>
      </c>
      <c r="O136" s="81">
        <v>4380</v>
      </c>
      <c r="P136" s="147"/>
    </row>
    <row r="137" spans="1:16" s="145" customFormat="1" ht="18" customHeight="1" thickBot="1">
      <c r="A137" s="151"/>
      <c r="B137" s="159" t="s">
        <v>181</v>
      </c>
      <c r="C137" s="160">
        <f t="shared" si="29"/>
        <v>226675</v>
      </c>
      <c r="D137" s="83">
        <v>36834</v>
      </c>
      <c r="E137" s="83">
        <v>11364</v>
      </c>
      <c r="F137" s="83">
        <v>3296</v>
      </c>
      <c r="G137" s="83">
        <v>40267</v>
      </c>
      <c r="H137" s="83">
        <v>6561</v>
      </c>
      <c r="I137" s="83">
        <v>5720</v>
      </c>
      <c r="J137" s="83">
        <v>40530</v>
      </c>
      <c r="K137" s="83">
        <v>12609</v>
      </c>
      <c r="L137" s="83">
        <v>7102</v>
      </c>
      <c r="M137" s="83">
        <v>45761</v>
      </c>
      <c r="N137" s="83">
        <v>7677</v>
      </c>
      <c r="O137" s="84">
        <v>8954</v>
      </c>
      <c r="P137" s="147"/>
    </row>
    <row r="138" spans="1:16" s="145" customFormat="1" ht="6.95" customHeight="1">
      <c r="A138" s="151"/>
      <c r="B138" s="185"/>
      <c r="C138" s="261"/>
      <c r="D138" s="181"/>
      <c r="E138" s="181"/>
      <c r="F138" s="181"/>
      <c r="G138" s="181"/>
      <c r="H138" s="181"/>
      <c r="I138" s="181"/>
      <c r="J138" s="181"/>
      <c r="K138" s="181"/>
      <c r="L138" s="181"/>
      <c r="M138" s="181"/>
      <c r="N138" s="181"/>
      <c r="O138" s="182"/>
      <c r="P138" s="147"/>
    </row>
    <row r="139" spans="1:16" s="145" customFormat="1" ht="18" customHeight="1">
      <c r="A139" s="151"/>
      <c r="B139" s="155" t="s">
        <v>67</v>
      </c>
      <c r="C139" s="259">
        <f t="shared" ref="C139:C144" si="31">D139+E139+F139+G139+H139+I139+J139+K139+L139+M139+N139+O139</f>
        <v>1544512</v>
      </c>
      <c r="D139" s="82">
        <f>SUM(D140:D144)</f>
        <v>364149</v>
      </c>
      <c r="E139" s="82">
        <f t="shared" ref="E139:O139" si="32">SUM(E140:E144)</f>
        <v>22367</v>
      </c>
      <c r="F139" s="82">
        <f t="shared" si="32"/>
        <v>23483</v>
      </c>
      <c r="G139" s="82">
        <f t="shared" si="32"/>
        <v>291278</v>
      </c>
      <c r="H139" s="82">
        <f t="shared" si="32"/>
        <v>34002</v>
      </c>
      <c r="I139" s="82">
        <f t="shared" si="32"/>
        <v>28437</v>
      </c>
      <c r="J139" s="82">
        <f t="shared" si="32"/>
        <v>300327</v>
      </c>
      <c r="K139" s="82">
        <f t="shared" si="32"/>
        <v>31310</v>
      </c>
      <c r="L139" s="82">
        <f t="shared" si="32"/>
        <v>30924</v>
      </c>
      <c r="M139" s="82">
        <f t="shared" si="32"/>
        <v>364341</v>
      </c>
      <c r="N139" s="82">
        <f t="shared" si="32"/>
        <v>26809</v>
      </c>
      <c r="O139" s="85">
        <f t="shared" si="32"/>
        <v>27085</v>
      </c>
      <c r="P139" s="147"/>
    </row>
    <row r="140" spans="1:16" s="145" customFormat="1" ht="18" customHeight="1">
      <c r="A140" s="151"/>
      <c r="B140" s="156" t="s">
        <v>182</v>
      </c>
      <c r="C140" s="152">
        <f t="shared" si="31"/>
        <v>606227</v>
      </c>
      <c r="D140" s="80">
        <v>131856</v>
      </c>
      <c r="E140" s="80">
        <v>4005</v>
      </c>
      <c r="F140" s="80">
        <v>5539</v>
      </c>
      <c r="G140" s="80">
        <v>126132</v>
      </c>
      <c r="H140" s="80">
        <v>11399</v>
      </c>
      <c r="I140" s="80">
        <v>14569</v>
      </c>
      <c r="J140" s="80">
        <v>120393</v>
      </c>
      <c r="K140" s="80">
        <v>12316</v>
      </c>
      <c r="L140" s="80">
        <v>11284</v>
      </c>
      <c r="M140" s="80">
        <v>151653</v>
      </c>
      <c r="N140" s="80">
        <v>6961</v>
      </c>
      <c r="O140" s="81">
        <v>10120</v>
      </c>
      <c r="P140" s="147"/>
    </row>
    <row r="141" spans="1:16" s="145" customFormat="1" ht="18" customHeight="1">
      <c r="A141" s="149"/>
      <c r="B141" s="156" t="s">
        <v>183</v>
      </c>
      <c r="C141" s="152">
        <f t="shared" si="31"/>
        <v>309999</v>
      </c>
      <c r="D141" s="80">
        <v>76842</v>
      </c>
      <c r="E141" s="80">
        <v>2564</v>
      </c>
      <c r="F141" s="80">
        <v>2362</v>
      </c>
      <c r="G141" s="80">
        <v>55019</v>
      </c>
      <c r="H141" s="80">
        <v>13128</v>
      </c>
      <c r="I141" s="80">
        <v>3921</v>
      </c>
      <c r="J141" s="80">
        <v>61240</v>
      </c>
      <c r="K141" s="80">
        <v>5391</v>
      </c>
      <c r="L141" s="80">
        <v>5910</v>
      </c>
      <c r="M141" s="80">
        <v>73609</v>
      </c>
      <c r="N141" s="80">
        <v>5468</v>
      </c>
      <c r="O141" s="81">
        <v>4545</v>
      </c>
    </row>
    <row r="142" spans="1:16" s="145" customFormat="1" ht="18" customHeight="1">
      <c r="A142" s="154"/>
      <c r="B142" s="156" t="s">
        <v>184</v>
      </c>
      <c r="C142" s="152">
        <f t="shared" si="31"/>
        <v>166363</v>
      </c>
      <c r="D142" s="80">
        <v>34980</v>
      </c>
      <c r="E142" s="80">
        <v>891</v>
      </c>
      <c r="F142" s="80">
        <v>1444</v>
      </c>
      <c r="G142" s="80">
        <v>33381</v>
      </c>
      <c r="H142" s="80">
        <v>1710</v>
      </c>
      <c r="I142" s="80">
        <v>2382</v>
      </c>
      <c r="J142" s="80">
        <v>35285</v>
      </c>
      <c r="K142" s="80">
        <v>3170</v>
      </c>
      <c r="L142" s="80">
        <v>2222</v>
      </c>
      <c r="M142" s="80">
        <v>46210</v>
      </c>
      <c r="N142" s="80">
        <v>2410</v>
      </c>
      <c r="O142" s="81">
        <v>2278</v>
      </c>
      <c r="P142" s="147"/>
    </row>
    <row r="143" spans="1:16" s="145" customFormat="1" ht="18" customHeight="1">
      <c r="A143" s="151"/>
      <c r="B143" s="156" t="s">
        <v>185</v>
      </c>
      <c r="C143" s="152">
        <f t="shared" si="31"/>
        <v>249197</v>
      </c>
      <c r="D143" s="80">
        <v>79735</v>
      </c>
      <c r="E143" s="80">
        <v>12743</v>
      </c>
      <c r="F143" s="80">
        <v>10289</v>
      </c>
      <c r="G143" s="80">
        <v>35231</v>
      </c>
      <c r="H143" s="80">
        <v>3191</v>
      </c>
      <c r="I143" s="80">
        <v>3126</v>
      </c>
      <c r="J143" s="80">
        <v>39686</v>
      </c>
      <c r="K143" s="80">
        <v>4987</v>
      </c>
      <c r="L143" s="80">
        <v>5143</v>
      </c>
      <c r="M143" s="80">
        <v>45916</v>
      </c>
      <c r="N143" s="80">
        <v>5152</v>
      </c>
      <c r="O143" s="81">
        <v>3998</v>
      </c>
      <c r="P143" s="147"/>
    </row>
    <row r="144" spans="1:16" s="145" customFormat="1" ht="18" customHeight="1">
      <c r="A144" s="151"/>
      <c r="B144" s="156" t="s">
        <v>186</v>
      </c>
      <c r="C144" s="152">
        <f t="shared" si="31"/>
        <v>212726</v>
      </c>
      <c r="D144" s="80">
        <v>40736</v>
      </c>
      <c r="E144" s="80">
        <v>2164</v>
      </c>
      <c r="F144" s="80">
        <v>3849</v>
      </c>
      <c r="G144" s="80">
        <v>41515</v>
      </c>
      <c r="H144" s="80">
        <v>4574</v>
      </c>
      <c r="I144" s="80">
        <v>4439</v>
      </c>
      <c r="J144" s="80">
        <v>43723</v>
      </c>
      <c r="K144" s="80">
        <v>5446</v>
      </c>
      <c r="L144" s="80">
        <v>6365</v>
      </c>
      <c r="M144" s="80">
        <v>46953</v>
      </c>
      <c r="N144" s="80">
        <v>6818</v>
      </c>
      <c r="O144" s="81">
        <v>6144</v>
      </c>
      <c r="P144" s="147"/>
    </row>
    <row r="145" spans="1:16" s="145" customFormat="1" ht="6.95" customHeight="1">
      <c r="A145" s="151"/>
      <c r="B145" s="157"/>
      <c r="C145" s="260"/>
      <c r="D145" s="78"/>
      <c r="E145" s="78"/>
      <c r="F145" s="78"/>
      <c r="G145" s="78"/>
      <c r="H145" s="78"/>
      <c r="I145" s="78"/>
      <c r="J145" s="78"/>
      <c r="K145" s="78"/>
      <c r="L145" s="78"/>
      <c r="M145" s="78"/>
      <c r="N145" s="78"/>
      <c r="O145" s="79"/>
      <c r="P145" s="147"/>
    </row>
    <row r="146" spans="1:16" s="145" customFormat="1" ht="18" customHeight="1">
      <c r="A146" s="151"/>
      <c r="B146" s="155" t="s">
        <v>68</v>
      </c>
      <c r="C146" s="259">
        <f t="shared" ref="C146:C152" si="33">D146+E146+F146+G146+H146+I146+J146+K146+L146+M146+N146+O146</f>
        <v>573220</v>
      </c>
      <c r="D146" s="82">
        <f>SUM(D147:D152)</f>
        <v>116053</v>
      </c>
      <c r="E146" s="82">
        <f t="shared" ref="E146:O146" si="34">SUM(E147:E152)</f>
        <v>16397</v>
      </c>
      <c r="F146" s="82">
        <f t="shared" si="34"/>
        <v>9855</v>
      </c>
      <c r="G146" s="82">
        <f t="shared" si="34"/>
        <v>104766</v>
      </c>
      <c r="H146" s="82">
        <f t="shared" si="34"/>
        <v>13936</v>
      </c>
      <c r="I146" s="82">
        <f t="shared" si="34"/>
        <v>12489</v>
      </c>
      <c r="J146" s="82">
        <f t="shared" si="34"/>
        <v>111775</v>
      </c>
      <c r="K146" s="82">
        <f t="shared" si="34"/>
        <v>18152</v>
      </c>
      <c r="L146" s="82">
        <f t="shared" si="34"/>
        <v>14471</v>
      </c>
      <c r="M146" s="82">
        <f t="shared" si="34"/>
        <v>121209</v>
      </c>
      <c r="N146" s="82">
        <f t="shared" si="34"/>
        <v>16590</v>
      </c>
      <c r="O146" s="85">
        <f t="shared" si="34"/>
        <v>17527</v>
      </c>
      <c r="P146" s="147"/>
    </row>
    <row r="147" spans="1:16" s="145" customFormat="1" ht="18" customHeight="1">
      <c r="A147" s="151"/>
      <c r="B147" s="156" t="s">
        <v>187</v>
      </c>
      <c r="C147" s="152">
        <f t="shared" si="33"/>
        <v>50641</v>
      </c>
      <c r="D147" s="80">
        <v>10452</v>
      </c>
      <c r="E147" s="80">
        <v>1363</v>
      </c>
      <c r="F147" s="80">
        <v>959</v>
      </c>
      <c r="G147" s="80">
        <v>8344</v>
      </c>
      <c r="H147" s="80">
        <v>1410</v>
      </c>
      <c r="I147" s="80">
        <v>1520</v>
      </c>
      <c r="J147" s="80">
        <v>9288</v>
      </c>
      <c r="K147" s="80">
        <v>2247</v>
      </c>
      <c r="L147" s="80">
        <v>1944</v>
      </c>
      <c r="M147" s="80">
        <v>9510</v>
      </c>
      <c r="N147" s="80">
        <v>1717</v>
      </c>
      <c r="O147" s="81">
        <v>1887</v>
      </c>
      <c r="P147" s="147"/>
    </row>
    <row r="148" spans="1:16" s="145" customFormat="1" ht="18" customHeight="1">
      <c r="A148" s="151"/>
      <c r="B148" s="156" t="s">
        <v>188</v>
      </c>
      <c r="C148" s="152">
        <f t="shared" si="33"/>
        <v>64471</v>
      </c>
      <c r="D148" s="80">
        <v>12105</v>
      </c>
      <c r="E148" s="80">
        <v>2616</v>
      </c>
      <c r="F148" s="80">
        <v>1098</v>
      </c>
      <c r="G148" s="80">
        <v>15252</v>
      </c>
      <c r="H148" s="80">
        <v>2162</v>
      </c>
      <c r="I148" s="80">
        <v>1458</v>
      </c>
      <c r="J148" s="80">
        <v>11279</v>
      </c>
      <c r="K148" s="80">
        <v>2046</v>
      </c>
      <c r="L148" s="80">
        <v>1649</v>
      </c>
      <c r="M148" s="80">
        <v>10967</v>
      </c>
      <c r="N148" s="80">
        <v>1741</v>
      </c>
      <c r="O148" s="81">
        <v>2098</v>
      </c>
      <c r="P148" s="147"/>
    </row>
    <row r="149" spans="1:16" s="145" customFormat="1" ht="18" customHeight="1">
      <c r="A149" s="149"/>
      <c r="B149" s="156" t="s">
        <v>189</v>
      </c>
      <c r="C149" s="152">
        <f t="shared" si="33"/>
        <v>68429</v>
      </c>
      <c r="D149" s="80">
        <v>12092</v>
      </c>
      <c r="E149" s="80">
        <v>1218</v>
      </c>
      <c r="F149" s="80">
        <v>1227</v>
      </c>
      <c r="G149" s="80">
        <v>12826</v>
      </c>
      <c r="H149" s="80">
        <v>1809</v>
      </c>
      <c r="I149" s="80">
        <v>1850</v>
      </c>
      <c r="J149" s="80">
        <v>12540</v>
      </c>
      <c r="K149" s="80">
        <v>2878</v>
      </c>
      <c r="L149" s="80">
        <v>1843</v>
      </c>
      <c r="M149" s="80">
        <v>15566</v>
      </c>
      <c r="N149" s="80">
        <v>2274</v>
      </c>
      <c r="O149" s="81">
        <v>2306</v>
      </c>
    </row>
    <row r="150" spans="1:16" s="145" customFormat="1" ht="18" customHeight="1">
      <c r="A150" s="154"/>
      <c r="B150" s="156" t="s">
        <v>190</v>
      </c>
      <c r="C150" s="152">
        <f t="shared" si="33"/>
        <v>180559</v>
      </c>
      <c r="D150" s="80">
        <v>34519</v>
      </c>
      <c r="E150" s="80">
        <v>8486</v>
      </c>
      <c r="F150" s="80">
        <v>4876</v>
      </c>
      <c r="G150" s="80">
        <v>26378</v>
      </c>
      <c r="H150" s="80">
        <v>5495</v>
      </c>
      <c r="I150" s="80">
        <v>5399</v>
      </c>
      <c r="J150" s="80">
        <v>30744</v>
      </c>
      <c r="K150" s="80">
        <v>7385</v>
      </c>
      <c r="L150" s="80">
        <v>6265</v>
      </c>
      <c r="M150" s="80">
        <v>35563</v>
      </c>
      <c r="N150" s="80">
        <v>7956</v>
      </c>
      <c r="O150" s="81">
        <v>7493</v>
      </c>
      <c r="P150" s="147"/>
    </row>
    <row r="151" spans="1:16" s="145" customFormat="1" ht="18" customHeight="1">
      <c r="A151" s="151"/>
      <c r="B151" s="156" t="s">
        <v>191</v>
      </c>
      <c r="C151" s="152">
        <f t="shared" si="33"/>
        <v>142853</v>
      </c>
      <c r="D151" s="80">
        <v>32674</v>
      </c>
      <c r="E151" s="80">
        <v>1549</v>
      </c>
      <c r="F151" s="80">
        <v>973</v>
      </c>
      <c r="G151" s="80">
        <v>29160</v>
      </c>
      <c r="H151" s="80">
        <v>2058</v>
      </c>
      <c r="I151" s="80">
        <v>1422</v>
      </c>
      <c r="J151" s="80">
        <v>32942</v>
      </c>
      <c r="K151" s="80">
        <v>2587</v>
      </c>
      <c r="L151" s="80">
        <v>1485</v>
      </c>
      <c r="M151" s="80">
        <v>34205</v>
      </c>
      <c r="N151" s="80">
        <v>1687</v>
      </c>
      <c r="O151" s="81">
        <v>2111</v>
      </c>
      <c r="P151" s="147"/>
    </row>
    <row r="152" spans="1:16" s="145" customFormat="1" ht="18" customHeight="1">
      <c r="A152" s="151"/>
      <c r="B152" s="156" t="s">
        <v>192</v>
      </c>
      <c r="C152" s="152">
        <f t="shared" si="33"/>
        <v>66267</v>
      </c>
      <c r="D152" s="80">
        <v>14211</v>
      </c>
      <c r="E152" s="80">
        <v>1165</v>
      </c>
      <c r="F152" s="80">
        <v>722</v>
      </c>
      <c r="G152" s="80">
        <v>12806</v>
      </c>
      <c r="H152" s="80">
        <v>1002</v>
      </c>
      <c r="I152" s="80">
        <v>840</v>
      </c>
      <c r="J152" s="80">
        <v>14982</v>
      </c>
      <c r="K152" s="80">
        <v>1009</v>
      </c>
      <c r="L152" s="80">
        <v>1285</v>
      </c>
      <c r="M152" s="80">
        <v>15398</v>
      </c>
      <c r="N152" s="80">
        <v>1215</v>
      </c>
      <c r="O152" s="81">
        <v>1632</v>
      </c>
      <c r="P152" s="147"/>
    </row>
    <row r="153" spans="1:16" s="145" customFormat="1" ht="6.95" customHeight="1">
      <c r="A153" s="151"/>
      <c r="B153" s="157"/>
      <c r="C153" s="260"/>
      <c r="D153" s="78"/>
      <c r="E153" s="78"/>
      <c r="F153" s="78"/>
      <c r="G153" s="78"/>
      <c r="H153" s="78"/>
      <c r="I153" s="78"/>
      <c r="J153" s="78"/>
      <c r="K153" s="78"/>
      <c r="L153" s="78"/>
      <c r="M153" s="78"/>
      <c r="N153" s="78"/>
      <c r="O153" s="79"/>
      <c r="P153" s="147"/>
    </row>
    <row r="154" spans="1:16" s="145" customFormat="1" ht="18" customHeight="1">
      <c r="A154" s="151"/>
      <c r="B154" s="155" t="s">
        <v>69</v>
      </c>
      <c r="C154" s="259">
        <f t="shared" ref="C154:C161" si="35">D154+E154+F154+G154+H154+I154+J154+K154+L154+M154+N154+O154</f>
        <v>446343</v>
      </c>
      <c r="D154" s="82">
        <f>SUM(D155:D161)</f>
        <v>95909</v>
      </c>
      <c r="E154" s="82">
        <f t="shared" ref="E154:O154" si="36">SUM(E155:E161)</f>
        <v>8268</v>
      </c>
      <c r="F154" s="82">
        <f t="shared" si="36"/>
        <v>8968</v>
      </c>
      <c r="G154" s="82">
        <f t="shared" si="36"/>
        <v>82125</v>
      </c>
      <c r="H154" s="82">
        <f t="shared" si="36"/>
        <v>10537</v>
      </c>
      <c r="I154" s="82">
        <f t="shared" si="36"/>
        <v>10355</v>
      </c>
      <c r="J154" s="82">
        <f t="shared" si="36"/>
        <v>90507</v>
      </c>
      <c r="K154" s="82">
        <f t="shared" si="36"/>
        <v>11625</v>
      </c>
      <c r="L154" s="82">
        <f t="shared" si="36"/>
        <v>9837</v>
      </c>
      <c r="M154" s="82">
        <f t="shared" si="36"/>
        <v>93744</v>
      </c>
      <c r="N154" s="82">
        <f t="shared" si="36"/>
        <v>12003</v>
      </c>
      <c r="O154" s="85">
        <f t="shared" si="36"/>
        <v>12465</v>
      </c>
      <c r="P154" s="147"/>
    </row>
    <row r="155" spans="1:16" s="145" customFormat="1" ht="18" customHeight="1">
      <c r="A155" s="151"/>
      <c r="B155" s="156" t="s">
        <v>193</v>
      </c>
      <c r="C155" s="152">
        <f t="shared" si="35"/>
        <v>164083</v>
      </c>
      <c r="D155" s="80">
        <v>41863</v>
      </c>
      <c r="E155" s="80">
        <v>1280</v>
      </c>
      <c r="F155" s="80">
        <v>1326</v>
      </c>
      <c r="G155" s="80">
        <v>34554</v>
      </c>
      <c r="H155" s="80">
        <v>2104</v>
      </c>
      <c r="I155" s="80">
        <v>1646</v>
      </c>
      <c r="J155" s="80">
        <v>36829</v>
      </c>
      <c r="K155" s="80">
        <v>1750</v>
      </c>
      <c r="L155" s="80">
        <v>1483</v>
      </c>
      <c r="M155" s="80">
        <v>37378</v>
      </c>
      <c r="N155" s="80">
        <v>1450</v>
      </c>
      <c r="O155" s="81">
        <v>2420</v>
      </c>
      <c r="P155" s="147"/>
    </row>
    <row r="156" spans="1:16" s="145" customFormat="1" ht="18" customHeight="1">
      <c r="A156" s="151"/>
      <c r="B156" s="156" t="s">
        <v>194</v>
      </c>
      <c r="C156" s="152">
        <f t="shared" si="35"/>
        <v>86589</v>
      </c>
      <c r="D156" s="80">
        <v>15368</v>
      </c>
      <c r="E156" s="80">
        <v>1671</v>
      </c>
      <c r="F156" s="80">
        <v>2294</v>
      </c>
      <c r="G156" s="80">
        <v>14856</v>
      </c>
      <c r="H156" s="80">
        <v>2538</v>
      </c>
      <c r="I156" s="80">
        <v>3799</v>
      </c>
      <c r="J156" s="80">
        <v>14856</v>
      </c>
      <c r="K156" s="80">
        <v>2612</v>
      </c>
      <c r="L156" s="80">
        <v>3410</v>
      </c>
      <c r="M156" s="80">
        <v>18130</v>
      </c>
      <c r="N156" s="80">
        <v>3939</v>
      </c>
      <c r="O156" s="81">
        <v>3116</v>
      </c>
      <c r="P156" s="147"/>
    </row>
    <row r="157" spans="1:16" s="145" customFormat="1" ht="18" customHeight="1">
      <c r="A157" s="151"/>
      <c r="B157" s="156" t="s">
        <v>195</v>
      </c>
      <c r="C157" s="152">
        <f t="shared" si="35"/>
        <v>117767</v>
      </c>
      <c r="D157" s="80">
        <v>24070</v>
      </c>
      <c r="E157" s="80">
        <v>2401</v>
      </c>
      <c r="F157" s="80">
        <v>2969</v>
      </c>
      <c r="G157" s="80">
        <v>20126</v>
      </c>
      <c r="H157" s="80">
        <v>2923</v>
      </c>
      <c r="I157" s="80">
        <v>2164</v>
      </c>
      <c r="J157" s="80">
        <v>25862</v>
      </c>
      <c r="K157" s="80">
        <v>4541</v>
      </c>
      <c r="L157" s="80">
        <v>2584</v>
      </c>
      <c r="M157" s="80">
        <v>23433</v>
      </c>
      <c r="N157" s="80">
        <v>2800</v>
      </c>
      <c r="O157" s="81">
        <v>3894</v>
      </c>
      <c r="P157" s="147"/>
    </row>
    <row r="158" spans="1:16" s="145" customFormat="1" ht="18" customHeight="1">
      <c r="A158" s="149"/>
      <c r="B158" s="156" t="s">
        <v>196</v>
      </c>
      <c r="C158" s="152">
        <f t="shared" si="35"/>
        <v>29287</v>
      </c>
      <c r="D158" s="80">
        <v>4804</v>
      </c>
      <c r="E158" s="80">
        <v>1434</v>
      </c>
      <c r="F158" s="80">
        <v>922</v>
      </c>
      <c r="G158" s="80">
        <v>4750</v>
      </c>
      <c r="H158" s="80">
        <v>1088</v>
      </c>
      <c r="I158" s="80">
        <v>1068</v>
      </c>
      <c r="J158" s="80">
        <v>4989</v>
      </c>
      <c r="K158" s="80">
        <v>1180</v>
      </c>
      <c r="L158" s="80">
        <v>1104</v>
      </c>
      <c r="M158" s="80">
        <v>5459</v>
      </c>
      <c r="N158" s="80">
        <v>1468</v>
      </c>
      <c r="O158" s="81">
        <v>1021</v>
      </c>
    </row>
    <row r="159" spans="1:16" s="145" customFormat="1" ht="18" customHeight="1">
      <c r="A159" s="154"/>
      <c r="B159" s="156" t="s">
        <v>197</v>
      </c>
      <c r="C159" s="152">
        <f t="shared" si="35"/>
        <v>22635</v>
      </c>
      <c r="D159" s="80">
        <v>4330</v>
      </c>
      <c r="E159" s="80">
        <v>452</v>
      </c>
      <c r="F159" s="80">
        <v>883</v>
      </c>
      <c r="G159" s="80">
        <v>4029</v>
      </c>
      <c r="H159" s="80">
        <v>659</v>
      </c>
      <c r="I159" s="80">
        <v>517</v>
      </c>
      <c r="J159" s="80">
        <v>4351</v>
      </c>
      <c r="K159" s="80">
        <v>651</v>
      </c>
      <c r="L159" s="80">
        <v>423</v>
      </c>
      <c r="M159" s="80">
        <v>3998</v>
      </c>
      <c r="N159" s="80">
        <v>1338</v>
      </c>
      <c r="O159" s="81">
        <v>1004</v>
      </c>
      <c r="P159" s="147"/>
    </row>
    <row r="160" spans="1:16" s="145" customFormat="1" ht="18" customHeight="1">
      <c r="A160" s="151"/>
      <c r="B160" s="156" t="s">
        <v>198</v>
      </c>
      <c r="C160" s="152">
        <f t="shared" si="35"/>
        <v>11802</v>
      </c>
      <c r="D160" s="80">
        <v>2600</v>
      </c>
      <c r="E160" s="80">
        <v>684</v>
      </c>
      <c r="F160" s="80">
        <v>337</v>
      </c>
      <c r="G160" s="80">
        <v>1916</v>
      </c>
      <c r="H160" s="80">
        <v>868</v>
      </c>
      <c r="I160" s="80">
        <v>575</v>
      </c>
      <c r="J160" s="80">
        <v>1330</v>
      </c>
      <c r="K160" s="80">
        <v>437</v>
      </c>
      <c r="L160" s="80">
        <v>539</v>
      </c>
      <c r="M160" s="80">
        <v>1459</v>
      </c>
      <c r="N160" s="80">
        <v>516</v>
      </c>
      <c r="O160" s="81">
        <v>541</v>
      </c>
      <c r="P160" s="147"/>
    </row>
    <row r="161" spans="1:16" s="145" customFormat="1" ht="18" customHeight="1">
      <c r="A161" s="151"/>
      <c r="B161" s="156" t="s">
        <v>199</v>
      </c>
      <c r="C161" s="152">
        <f t="shared" si="35"/>
        <v>14180</v>
      </c>
      <c r="D161" s="80">
        <v>2874</v>
      </c>
      <c r="E161" s="80">
        <v>346</v>
      </c>
      <c r="F161" s="80">
        <v>237</v>
      </c>
      <c r="G161" s="80">
        <v>1894</v>
      </c>
      <c r="H161" s="80">
        <v>357</v>
      </c>
      <c r="I161" s="80">
        <v>586</v>
      </c>
      <c r="J161" s="80">
        <v>2290</v>
      </c>
      <c r="K161" s="80">
        <v>454</v>
      </c>
      <c r="L161" s="80">
        <v>294</v>
      </c>
      <c r="M161" s="80">
        <v>3887</v>
      </c>
      <c r="N161" s="80">
        <v>492</v>
      </c>
      <c r="O161" s="81">
        <v>469</v>
      </c>
      <c r="P161" s="147"/>
    </row>
    <row r="162" spans="1:16" s="145" customFormat="1" ht="6.95" customHeight="1">
      <c r="A162" s="151"/>
      <c r="B162" s="157"/>
      <c r="C162" s="260"/>
      <c r="D162" s="78"/>
      <c r="E162" s="78"/>
      <c r="F162" s="78"/>
      <c r="G162" s="78"/>
      <c r="H162" s="78"/>
      <c r="I162" s="78"/>
      <c r="J162" s="78"/>
      <c r="K162" s="78"/>
      <c r="L162" s="78"/>
      <c r="M162" s="78"/>
      <c r="N162" s="78"/>
      <c r="O162" s="79"/>
      <c r="P162" s="147"/>
    </row>
    <row r="163" spans="1:16" s="145" customFormat="1" ht="18" customHeight="1">
      <c r="A163" s="151"/>
      <c r="B163" s="155" t="s">
        <v>70</v>
      </c>
      <c r="C163" s="259">
        <f t="shared" ref="C163:C169" si="37">D163+E163+F163+G163+H163+I163+J163+K163+L163+M163+N163+O163</f>
        <v>695997</v>
      </c>
      <c r="D163" s="82">
        <f>SUM(D164:D169)</f>
        <v>161030</v>
      </c>
      <c r="E163" s="82">
        <f t="shared" ref="E163:O163" si="38">SUM(E164:E169)</f>
        <v>8692</v>
      </c>
      <c r="F163" s="82">
        <f t="shared" si="38"/>
        <v>12725</v>
      </c>
      <c r="G163" s="82">
        <f t="shared" si="38"/>
        <v>116595</v>
      </c>
      <c r="H163" s="82">
        <f t="shared" si="38"/>
        <v>14913</v>
      </c>
      <c r="I163" s="82">
        <f t="shared" si="38"/>
        <v>18290</v>
      </c>
      <c r="J163" s="82">
        <f t="shared" si="38"/>
        <v>137249</v>
      </c>
      <c r="K163" s="82">
        <f t="shared" si="38"/>
        <v>18883</v>
      </c>
      <c r="L163" s="82">
        <f t="shared" si="38"/>
        <v>18234</v>
      </c>
      <c r="M163" s="82">
        <f t="shared" si="38"/>
        <v>150555</v>
      </c>
      <c r="N163" s="82">
        <f t="shared" si="38"/>
        <v>19215</v>
      </c>
      <c r="O163" s="85">
        <f t="shared" si="38"/>
        <v>19616</v>
      </c>
      <c r="P163" s="147"/>
    </row>
    <row r="164" spans="1:16" s="145" customFormat="1" ht="18" customHeight="1">
      <c r="A164" s="151"/>
      <c r="B164" s="156" t="s">
        <v>200</v>
      </c>
      <c r="C164" s="152">
        <f t="shared" si="37"/>
        <v>72538</v>
      </c>
      <c r="D164" s="80">
        <v>14396</v>
      </c>
      <c r="E164" s="80">
        <v>1378</v>
      </c>
      <c r="F164" s="80">
        <v>923</v>
      </c>
      <c r="G164" s="80">
        <v>11904</v>
      </c>
      <c r="H164" s="80">
        <v>1907</v>
      </c>
      <c r="I164" s="80">
        <v>5156</v>
      </c>
      <c r="J164" s="80">
        <v>13504</v>
      </c>
      <c r="K164" s="80">
        <v>1404</v>
      </c>
      <c r="L164" s="80">
        <v>4297</v>
      </c>
      <c r="M164" s="80">
        <v>11027</v>
      </c>
      <c r="N164" s="80">
        <v>1936</v>
      </c>
      <c r="O164" s="81">
        <v>4706</v>
      </c>
      <c r="P164" s="147"/>
    </row>
    <row r="165" spans="1:16" s="145" customFormat="1" ht="18" customHeight="1">
      <c r="A165" s="151"/>
      <c r="B165" s="156" t="s">
        <v>201</v>
      </c>
      <c r="C165" s="152">
        <f t="shared" si="37"/>
        <v>253366</v>
      </c>
      <c r="D165" s="80">
        <v>55565</v>
      </c>
      <c r="E165" s="80">
        <v>3459</v>
      </c>
      <c r="F165" s="80">
        <v>4622</v>
      </c>
      <c r="G165" s="80">
        <v>36438</v>
      </c>
      <c r="H165" s="80">
        <v>4598</v>
      </c>
      <c r="I165" s="80">
        <v>6951</v>
      </c>
      <c r="J165" s="80">
        <v>49298</v>
      </c>
      <c r="K165" s="80">
        <v>8645</v>
      </c>
      <c r="L165" s="80">
        <v>6400</v>
      </c>
      <c r="M165" s="80">
        <v>63046</v>
      </c>
      <c r="N165" s="80">
        <v>8485</v>
      </c>
      <c r="O165" s="81">
        <v>5859</v>
      </c>
      <c r="P165" s="147"/>
    </row>
    <row r="166" spans="1:16" s="145" customFormat="1" ht="18" customHeight="1">
      <c r="A166" s="149"/>
      <c r="B166" s="156" t="s">
        <v>202</v>
      </c>
      <c r="C166" s="152">
        <f t="shared" si="37"/>
        <v>188413</v>
      </c>
      <c r="D166" s="80">
        <v>48075</v>
      </c>
      <c r="E166" s="80">
        <v>2130</v>
      </c>
      <c r="F166" s="80">
        <v>2250</v>
      </c>
      <c r="G166" s="80">
        <v>33250</v>
      </c>
      <c r="H166" s="80">
        <v>4370</v>
      </c>
      <c r="I166" s="80">
        <v>3409</v>
      </c>
      <c r="J166" s="80">
        <v>37640</v>
      </c>
      <c r="K166" s="80">
        <v>5096</v>
      </c>
      <c r="L166" s="80">
        <v>4585</v>
      </c>
      <c r="M166" s="80">
        <v>36948</v>
      </c>
      <c r="N166" s="80">
        <v>5894</v>
      </c>
      <c r="O166" s="81">
        <v>4766</v>
      </c>
    </row>
    <row r="167" spans="1:16" s="145" customFormat="1" ht="18" customHeight="1">
      <c r="A167" s="154"/>
      <c r="B167" s="156" t="s">
        <v>203</v>
      </c>
      <c r="C167" s="152">
        <f t="shared" si="37"/>
        <v>88795</v>
      </c>
      <c r="D167" s="80">
        <v>19204</v>
      </c>
      <c r="E167" s="80">
        <v>1171</v>
      </c>
      <c r="F167" s="80">
        <v>2131</v>
      </c>
      <c r="G167" s="80">
        <v>16309</v>
      </c>
      <c r="H167" s="80">
        <v>2351</v>
      </c>
      <c r="I167" s="80">
        <v>2067</v>
      </c>
      <c r="J167" s="80">
        <v>16564</v>
      </c>
      <c r="K167" s="80">
        <v>2612</v>
      </c>
      <c r="L167" s="80">
        <v>1964</v>
      </c>
      <c r="M167" s="80">
        <v>19051</v>
      </c>
      <c r="N167" s="80">
        <v>2015</v>
      </c>
      <c r="O167" s="81">
        <v>3356</v>
      </c>
      <c r="P167" s="147"/>
    </row>
    <row r="168" spans="1:16" s="145" customFormat="1" ht="18" customHeight="1">
      <c r="A168" s="151"/>
      <c r="B168" s="156" t="s">
        <v>204</v>
      </c>
      <c r="C168" s="152">
        <f t="shared" si="37"/>
        <v>83630</v>
      </c>
      <c r="D168" s="80">
        <v>22486</v>
      </c>
      <c r="E168" s="80">
        <v>293</v>
      </c>
      <c r="F168" s="80">
        <v>2460</v>
      </c>
      <c r="G168" s="80">
        <v>17293</v>
      </c>
      <c r="H168" s="80">
        <v>1317</v>
      </c>
      <c r="I168" s="80">
        <v>233</v>
      </c>
      <c r="J168" s="80">
        <v>18787</v>
      </c>
      <c r="K168" s="80">
        <v>591</v>
      </c>
      <c r="L168" s="80">
        <v>338</v>
      </c>
      <c r="M168" s="80">
        <v>19134</v>
      </c>
      <c r="N168" s="80">
        <v>398</v>
      </c>
      <c r="O168" s="81">
        <v>300</v>
      </c>
      <c r="P168" s="147"/>
    </row>
    <row r="169" spans="1:16" s="145" customFormat="1" ht="18" customHeight="1" thickBot="1">
      <c r="A169" s="151"/>
      <c r="B169" s="159" t="s">
        <v>205</v>
      </c>
      <c r="C169" s="160">
        <f t="shared" si="37"/>
        <v>9255</v>
      </c>
      <c r="D169" s="83">
        <v>1304</v>
      </c>
      <c r="E169" s="83">
        <v>261</v>
      </c>
      <c r="F169" s="83">
        <v>339</v>
      </c>
      <c r="G169" s="83">
        <v>1401</v>
      </c>
      <c r="H169" s="83">
        <v>370</v>
      </c>
      <c r="I169" s="83">
        <v>474</v>
      </c>
      <c r="J169" s="83">
        <v>1456</v>
      </c>
      <c r="K169" s="83">
        <v>535</v>
      </c>
      <c r="L169" s="83">
        <v>650</v>
      </c>
      <c r="M169" s="83">
        <v>1349</v>
      </c>
      <c r="N169" s="83">
        <v>487</v>
      </c>
      <c r="O169" s="84">
        <v>629</v>
      </c>
      <c r="P169" s="147"/>
    </row>
    <row r="170" spans="1:16" s="145" customFormat="1" ht="6.95" customHeight="1">
      <c r="A170" s="151"/>
      <c r="B170" s="185"/>
      <c r="C170" s="261"/>
      <c r="D170" s="181"/>
      <c r="E170" s="181"/>
      <c r="F170" s="181"/>
      <c r="G170" s="181"/>
      <c r="H170" s="181"/>
      <c r="I170" s="181"/>
      <c r="J170" s="181"/>
      <c r="K170" s="181"/>
      <c r="L170" s="181"/>
      <c r="M170" s="181"/>
      <c r="N170" s="181"/>
      <c r="O170" s="182"/>
      <c r="P170" s="147"/>
    </row>
    <row r="171" spans="1:16" s="145" customFormat="1" ht="18" customHeight="1">
      <c r="A171" s="151"/>
      <c r="B171" s="155" t="s">
        <v>71</v>
      </c>
      <c r="C171" s="259">
        <f t="shared" ref="C171:C175" si="39">D171+E171+F171+G171+H171+I171+J171+K171+L171+M171+N171+O171</f>
        <v>424729</v>
      </c>
      <c r="D171" s="82">
        <f>SUM(D172:D175)</f>
        <v>81814</v>
      </c>
      <c r="E171" s="82">
        <f t="shared" ref="E171:O171" si="40">SUM(E172:E175)</f>
        <v>7040</v>
      </c>
      <c r="F171" s="82">
        <f t="shared" si="40"/>
        <v>7975</v>
      </c>
      <c r="G171" s="82">
        <f t="shared" si="40"/>
        <v>70055</v>
      </c>
      <c r="H171" s="82">
        <f t="shared" si="40"/>
        <v>11753</v>
      </c>
      <c r="I171" s="82">
        <f t="shared" si="40"/>
        <v>13229</v>
      </c>
      <c r="J171" s="82">
        <f t="shared" si="40"/>
        <v>83350</v>
      </c>
      <c r="K171" s="82">
        <f t="shared" si="40"/>
        <v>15347</v>
      </c>
      <c r="L171" s="82">
        <f t="shared" si="40"/>
        <v>13832</v>
      </c>
      <c r="M171" s="82">
        <f t="shared" si="40"/>
        <v>87377</v>
      </c>
      <c r="N171" s="82">
        <f t="shared" si="40"/>
        <v>17413</v>
      </c>
      <c r="O171" s="85">
        <f t="shared" si="40"/>
        <v>15544</v>
      </c>
      <c r="P171" s="147"/>
    </row>
    <row r="172" spans="1:16" s="145" customFormat="1" ht="18" customHeight="1">
      <c r="A172" s="149"/>
      <c r="B172" s="156" t="s">
        <v>206</v>
      </c>
      <c r="C172" s="152">
        <f t="shared" si="39"/>
        <v>149501</v>
      </c>
      <c r="D172" s="80">
        <v>28562</v>
      </c>
      <c r="E172" s="80">
        <v>1898</v>
      </c>
      <c r="F172" s="80">
        <v>2873</v>
      </c>
      <c r="G172" s="80">
        <v>21053</v>
      </c>
      <c r="H172" s="80">
        <v>3460</v>
      </c>
      <c r="I172" s="80">
        <v>5246</v>
      </c>
      <c r="J172" s="80">
        <v>30599</v>
      </c>
      <c r="K172" s="80">
        <v>4245</v>
      </c>
      <c r="L172" s="80">
        <v>3943</v>
      </c>
      <c r="M172" s="80">
        <v>33585</v>
      </c>
      <c r="N172" s="80">
        <v>7708</v>
      </c>
      <c r="O172" s="81">
        <v>6329</v>
      </c>
    </row>
    <row r="173" spans="1:16" s="145" customFormat="1" ht="18" customHeight="1">
      <c r="A173" s="154"/>
      <c r="B173" s="156" t="s">
        <v>207</v>
      </c>
      <c r="C173" s="152">
        <f t="shared" si="39"/>
        <v>85120</v>
      </c>
      <c r="D173" s="80">
        <v>16579</v>
      </c>
      <c r="E173" s="80">
        <v>1417</v>
      </c>
      <c r="F173" s="80">
        <v>1737</v>
      </c>
      <c r="G173" s="80">
        <v>15129</v>
      </c>
      <c r="H173" s="80">
        <v>2624</v>
      </c>
      <c r="I173" s="80">
        <v>2329</v>
      </c>
      <c r="J173" s="80">
        <v>16603</v>
      </c>
      <c r="K173" s="80">
        <v>3233</v>
      </c>
      <c r="L173" s="80">
        <v>3136</v>
      </c>
      <c r="M173" s="80">
        <v>15985</v>
      </c>
      <c r="N173" s="80">
        <v>3668</v>
      </c>
      <c r="O173" s="81">
        <v>2680</v>
      </c>
      <c r="P173" s="147"/>
    </row>
    <row r="174" spans="1:16" s="145" customFormat="1" ht="18" customHeight="1">
      <c r="A174" s="151"/>
      <c r="B174" s="156" t="s">
        <v>208</v>
      </c>
      <c r="C174" s="152">
        <f t="shared" si="39"/>
        <v>104572</v>
      </c>
      <c r="D174" s="80">
        <v>19830</v>
      </c>
      <c r="E174" s="80">
        <v>1829</v>
      </c>
      <c r="F174" s="80">
        <v>1792</v>
      </c>
      <c r="G174" s="80">
        <v>19086</v>
      </c>
      <c r="H174" s="80">
        <v>2525</v>
      </c>
      <c r="I174" s="80">
        <v>2140</v>
      </c>
      <c r="J174" s="80">
        <v>21455</v>
      </c>
      <c r="K174" s="80">
        <v>4158</v>
      </c>
      <c r="L174" s="80">
        <v>3895</v>
      </c>
      <c r="M174" s="80">
        <v>21135</v>
      </c>
      <c r="N174" s="80">
        <v>3093</v>
      </c>
      <c r="O174" s="81">
        <v>3634</v>
      </c>
      <c r="P174" s="147"/>
    </row>
    <row r="175" spans="1:16" s="145" customFormat="1" ht="18" customHeight="1">
      <c r="A175" s="151"/>
      <c r="B175" s="156" t="s">
        <v>209</v>
      </c>
      <c r="C175" s="152">
        <f t="shared" si="39"/>
        <v>85536</v>
      </c>
      <c r="D175" s="80">
        <v>16843</v>
      </c>
      <c r="E175" s="80">
        <v>1896</v>
      </c>
      <c r="F175" s="80">
        <v>1573</v>
      </c>
      <c r="G175" s="80">
        <v>14787</v>
      </c>
      <c r="H175" s="80">
        <v>3144</v>
      </c>
      <c r="I175" s="80">
        <v>3514</v>
      </c>
      <c r="J175" s="80">
        <v>14693</v>
      </c>
      <c r="K175" s="80">
        <v>3711</v>
      </c>
      <c r="L175" s="80">
        <v>2858</v>
      </c>
      <c r="M175" s="80">
        <v>16672</v>
      </c>
      <c r="N175" s="80">
        <v>2944</v>
      </c>
      <c r="O175" s="81">
        <v>2901</v>
      </c>
      <c r="P175" s="147"/>
    </row>
    <row r="176" spans="1:16" s="145" customFormat="1" ht="6.95" customHeight="1">
      <c r="A176" s="151"/>
      <c r="B176" s="157"/>
      <c r="C176" s="260"/>
      <c r="D176" s="78"/>
      <c r="E176" s="78"/>
      <c r="F176" s="78"/>
      <c r="G176" s="78"/>
      <c r="H176" s="78"/>
      <c r="I176" s="78"/>
      <c r="J176" s="78"/>
      <c r="K176" s="78"/>
      <c r="L176" s="78"/>
      <c r="M176" s="78"/>
      <c r="N176" s="78"/>
      <c r="O176" s="79"/>
      <c r="P176" s="147"/>
    </row>
    <row r="177" spans="1:16" s="145" customFormat="1" ht="18" customHeight="1">
      <c r="A177" s="151"/>
      <c r="B177" s="155" t="s">
        <v>72</v>
      </c>
      <c r="C177" s="259">
        <f t="shared" ref="C177:C182" si="41">D177+E177+F177+G177+H177+I177+J177+K177+L177+M177+N177+O177</f>
        <v>673390</v>
      </c>
      <c r="D177" s="82">
        <f>SUM(D178:D182)</f>
        <v>127083</v>
      </c>
      <c r="E177" s="82">
        <f t="shared" ref="E177:O177" si="42">SUM(E178:E182)</f>
        <v>9565</v>
      </c>
      <c r="F177" s="82">
        <f t="shared" si="42"/>
        <v>12753</v>
      </c>
      <c r="G177" s="82">
        <f t="shared" si="42"/>
        <v>107252</v>
      </c>
      <c r="H177" s="82">
        <f t="shared" si="42"/>
        <v>17624</v>
      </c>
      <c r="I177" s="82">
        <f t="shared" si="42"/>
        <v>16570</v>
      </c>
      <c r="J177" s="82">
        <f t="shared" si="42"/>
        <v>136356</v>
      </c>
      <c r="K177" s="82">
        <f t="shared" si="42"/>
        <v>23117</v>
      </c>
      <c r="L177" s="82">
        <f t="shared" si="42"/>
        <v>25738</v>
      </c>
      <c r="M177" s="82">
        <f t="shared" si="42"/>
        <v>138598</v>
      </c>
      <c r="N177" s="82">
        <f t="shared" si="42"/>
        <v>29006</v>
      </c>
      <c r="O177" s="85">
        <f t="shared" si="42"/>
        <v>29728</v>
      </c>
      <c r="P177" s="147"/>
    </row>
    <row r="178" spans="1:16" s="145" customFormat="1" ht="18" customHeight="1">
      <c r="A178" s="151"/>
      <c r="B178" s="156" t="s">
        <v>210</v>
      </c>
      <c r="C178" s="152">
        <f t="shared" si="41"/>
        <v>91050</v>
      </c>
      <c r="D178" s="80">
        <v>12317</v>
      </c>
      <c r="E178" s="80">
        <v>663</v>
      </c>
      <c r="F178" s="80">
        <v>1298</v>
      </c>
      <c r="G178" s="80">
        <v>11211</v>
      </c>
      <c r="H178" s="80">
        <v>2783</v>
      </c>
      <c r="I178" s="80">
        <v>2325</v>
      </c>
      <c r="J178" s="80">
        <v>27170</v>
      </c>
      <c r="K178" s="80">
        <v>2144</v>
      </c>
      <c r="L178" s="80">
        <v>8940</v>
      </c>
      <c r="M178" s="80">
        <v>16131</v>
      </c>
      <c r="N178" s="80">
        <v>2778</v>
      </c>
      <c r="O178" s="81">
        <v>3290</v>
      </c>
      <c r="P178" s="147"/>
    </row>
    <row r="179" spans="1:16" s="145" customFormat="1" ht="18" customHeight="1">
      <c r="A179" s="149"/>
      <c r="B179" s="158" t="s">
        <v>211</v>
      </c>
      <c r="C179" s="152">
        <f t="shared" si="41"/>
        <v>171111</v>
      </c>
      <c r="D179" s="80">
        <v>32898</v>
      </c>
      <c r="E179" s="80">
        <v>3661</v>
      </c>
      <c r="F179" s="80">
        <v>4484</v>
      </c>
      <c r="G179" s="80">
        <v>28808</v>
      </c>
      <c r="H179" s="80">
        <v>5336</v>
      </c>
      <c r="I179" s="80">
        <v>4923</v>
      </c>
      <c r="J179" s="80">
        <v>29539</v>
      </c>
      <c r="K179" s="80">
        <v>6707</v>
      </c>
      <c r="L179" s="80">
        <v>5903</v>
      </c>
      <c r="M179" s="80">
        <v>33104</v>
      </c>
      <c r="N179" s="80">
        <v>8446</v>
      </c>
      <c r="O179" s="81">
        <v>7302</v>
      </c>
    </row>
    <row r="180" spans="1:16" s="145" customFormat="1" ht="18" customHeight="1">
      <c r="A180" s="154"/>
      <c r="B180" s="156" t="s">
        <v>212</v>
      </c>
      <c r="C180" s="152">
        <f t="shared" si="41"/>
        <v>95548</v>
      </c>
      <c r="D180" s="80">
        <v>13437</v>
      </c>
      <c r="E180" s="80">
        <v>1072</v>
      </c>
      <c r="F180" s="80">
        <v>1796</v>
      </c>
      <c r="G180" s="80">
        <v>12056</v>
      </c>
      <c r="H180" s="80">
        <v>1283</v>
      </c>
      <c r="I180" s="80">
        <v>1663</v>
      </c>
      <c r="J180" s="80">
        <v>18256</v>
      </c>
      <c r="K180" s="80">
        <v>3190</v>
      </c>
      <c r="L180" s="80">
        <v>1894</v>
      </c>
      <c r="M180" s="80">
        <v>24532</v>
      </c>
      <c r="N180" s="80">
        <v>7837</v>
      </c>
      <c r="O180" s="81">
        <v>8532</v>
      </c>
      <c r="P180" s="147"/>
    </row>
    <row r="181" spans="1:16" s="145" customFormat="1" ht="18" customHeight="1">
      <c r="A181" s="151"/>
      <c r="B181" s="156" t="s">
        <v>213</v>
      </c>
      <c r="C181" s="152">
        <f t="shared" si="41"/>
        <v>151188</v>
      </c>
      <c r="D181" s="80">
        <v>33787</v>
      </c>
      <c r="E181" s="80">
        <v>2418</v>
      </c>
      <c r="F181" s="80">
        <v>2349</v>
      </c>
      <c r="G181" s="80">
        <v>26862</v>
      </c>
      <c r="H181" s="80">
        <v>3176</v>
      </c>
      <c r="I181" s="80">
        <v>2814</v>
      </c>
      <c r="J181" s="80">
        <v>28084</v>
      </c>
      <c r="K181" s="80">
        <v>4978</v>
      </c>
      <c r="L181" s="80">
        <v>3613</v>
      </c>
      <c r="M181" s="80">
        <v>33160</v>
      </c>
      <c r="N181" s="80">
        <v>5182</v>
      </c>
      <c r="O181" s="81">
        <v>4765</v>
      </c>
      <c r="P181" s="147"/>
    </row>
    <row r="182" spans="1:16" s="145" customFormat="1" ht="18" customHeight="1">
      <c r="A182" s="151"/>
      <c r="B182" s="156" t="s">
        <v>214</v>
      </c>
      <c r="C182" s="152">
        <f t="shared" si="41"/>
        <v>164493</v>
      </c>
      <c r="D182" s="80">
        <v>34644</v>
      </c>
      <c r="E182" s="80">
        <v>1751</v>
      </c>
      <c r="F182" s="80">
        <v>2826</v>
      </c>
      <c r="G182" s="80">
        <v>28315</v>
      </c>
      <c r="H182" s="80">
        <v>5046</v>
      </c>
      <c r="I182" s="80">
        <v>4845</v>
      </c>
      <c r="J182" s="80">
        <v>33307</v>
      </c>
      <c r="K182" s="80">
        <v>6098</v>
      </c>
      <c r="L182" s="80">
        <v>5388</v>
      </c>
      <c r="M182" s="80">
        <v>31671</v>
      </c>
      <c r="N182" s="80">
        <v>4763</v>
      </c>
      <c r="O182" s="81">
        <v>5839</v>
      </c>
      <c r="P182" s="147"/>
    </row>
    <row r="183" spans="1:16" s="145" customFormat="1" ht="6.95" customHeight="1">
      <c r="A183" s="151"/>
      <c r="B183" s="157"/>
      <c r="C183" s="260"/>
      <c r="D183" s="78"/>
      <c r="E183" s="78"/>
      <c r="F183" s="78"/>
      <c r="G183" s="78"/>
      <c r="H183" s="78"/>
      <c r="I183" s="78"/>
      <c r="J183" s="78"/>
      <c r="K183" s="78"/>
      <c r="L183" s="78"/>
      <c r="M183" s="78"/>
      <c r="N183" s="78"/>
      <c r="O183" s="79"/>
      <c r="P183" s="147"/>
    </row>
    <row r="184" spans="1:16" s="145" customFormat="1" ht="18" customHeight="1">
      <c r="A184" s="151"/>
      <c r="B184" s="155" t="s">
        <v>73</v>
      </c>
      <c r="C184" s="259">
        <f t="shared" ref="C184:C191" si="43">D184+E184+F184+G184+H184+I184+J184+K184+L184+M184+N184+O184</f>
        <v>1059994</v>
      </c>
      <c r="D184" s="82">
        <f>SUM(D185:D189)</f>
        <v>199282</v>
      </c>
      <c r="E184" s="82">
        <f t="shared" ref="E184:O184" si="44">SUM(E185:E189)</f>
        <v>15887</v>
      </c>
      <c r="F184" s="82">
        <f t="shared" si="44"/>
        <v>24572</v>
      </c>
      <c r="G184" s="82">
        <f t="shared" si="44"/>
        <v>218545</v>
      </c>
      <c r="H184" s="82">
        <f t="shared" si="44"/>
        <v>39920</v>
      </c>
      <c r="I184" s="82">
        <f t="shared" si="44"/>
        <v>25052</v>
      </c>
      <c r="J184" s="82">
        <f t="shared" si="44"/>
        <v>196855</v>
      </c>
      <c r="K184" s="82">
        <f t="shared" si="44"/>
        <v>27690</v>
      </c>
      <c r="L184" s="82">
        <f t="shared" si="44"/>
        <v>45279</v>
      </c>
      <c r="M184" s="82">
        <f t="shared" si="44"/>
        <v>214141</v>
      </c>
      <c r="N184" s="82">
        <f t="shared" si="44"/>
        <v>30016</v>
      </c>
      <c r="O184" s="85">
        <f t="shared" si="44"/>
        <v>22755</v>
      </c>
      <c r="P184" s="147"/>
    </row>
    <row r="185" spans="1:16" s="145" customFormat="1" ht="18" customHeight="1">
      <c r="A185" s="151"/>
      <c r="B185" s="156" t="s">
        <v>215</v>
      </c>
      <c r="C185" s="152">
        <f t="shared" si="43"/>
        <v>218972</v>
      </c>
      <c r="D185" s="80">
        <v>41440</v>
      </c>
      <c r="E185" s="80">
        <v>2165</v>
      </c>
      <c r="F185" s="80">
        <v>2478</v>
      </c>
      <c r="G185" s="80">
        <v>39791</v>
      </c>
      <c r="H185" s="80">
        <v>5141</v>
      </c>
      <c r="I185" s="80">
        <v>5405</v>
      </c>
      <c r="J185" s="80">
        <v>46873</v>
      </c>
      <c r="K185" s="80">
        <v>6034</v>
      </c>
      <c r="L185" s="80">
        <v>10479</v>
      </c>
      <c r="M185" s="80">
        <v>47834</v>
      </c>
      <c r="N185" s="80">
        <v>5933</v>
      </c>
      <c r="O185" s="81">
        <v>5399</v>
      </c>
      <c r="P185" s="147"/>
    </row>
    <row r="186" spans="1:16" s="145" customFormat="1" ht="18" customHeight="1">
      <c r="A186" s="149"/>
      <c r="B186" s="156" t="s">
        <v>216</v>
      </c>
      <c r="C186" s="152">
        <f t="shared" si="43"/>
        <v>262676</v>
      </c>
      <c r="D186" s="80">
        <v>62128</v>
      </c>
      <c r="E186" s="80">
        <v>2629</v>
      </c>
      <c r="F186" s="80">
        <v>2569</v>
      </c>
      <c r="G186" s="80">
        <v>52644</v>
      </c>
      <c r="H186" s="80">
        <v>4619</v>
      </c>
      <c r="I186" s="80">
        <v>3778</v>
      </c>
      <c r="J186" s="80">
        <v>56661</v>
      </c>
      <c r="K186" s="80">
        <v>4456</v>
      </c>
      <c r="L186" s="80">
        <v>3884</v>
      </c>
      <c r="M186" s="80">
        <v>59095</v>
      </c>
      <c r="N186" s="80">
        <v>6353</v>
      </c>
      <c r="O186" s="81">
        <v>3860</v>
      </c>
    </row>
    <row r="187" spans="1:16" s="145" customFormat="1" ht="18" customHeight="1">
      <c r="A187" s="154"/>
      <c r="B187" s="156" t="s">
        <v>217</v>
      </c>
      <c r="C187" s="152">
        <f t="shared" si="43"/>
        <v>214165</v>
      </c>
      <c r="D187" s="80">
        <v>52028</v>
      </c>
      <c r="E187" s="80">
        <v>2509</v>
      </c>
      <c r="F187" s="80">
        <v>2732</v>
      </c>
      <c r="G187" s="80">
        <v>39891</v>
      </c>
      <c r="H187" s="80">
        <v>3024</v>
      </c>
      <c r="I187" s="80">
        <v>3213</v>
      </c>
      <c r="J187" s="80">
        <v>46097</v>
      </c>
      <c r="K187" s="80">
        <v>3344</v>
      </c>
      <c r="L187" s="80">
        <v>4447</v>
      </c>
      <c r="M187" s="80">
        <v>48274</v>
      </c>
      <c r="N187" s="80">
        <v>4146</v>
      </c>
      <c r="O187" s="81">
        <v>4460</v>
      </c>
      <c r="P187" s="147"/>
    </row>
    <row r="188" spans="1:16" s="145" customFormat="1" ht="18" customHeight="1">
      <c r="B188" s="156" t="s">
        <v>218</v>
      </c>
      <c r="C188" s="152">
        <f t="shared" si="43"/>
        <v>62083</v>
      </c>
      <c r="D188" s="80">
        <v>12674</v>
      </c>
      <c r="E188" s="80">
        <v>1155</v>
      </c>
      <c r="F188" s="80">
        <v>1293</v>
      </c>
      <c r="G188" s="80">
        <v>10542</v>
      </c>
      <c r="H188" s="80">
        <v>1979</v>
      </c>
      <c r="I188" s="80">
        <v>1718</v>
      </c>
      <c r="J188" s="80">
        <v>12225</v>
      </c>
      <c r="K188" s="80">
        <v>1942</v>
      </c>
      <c r="L188" s="80">
        <v>1833</v>
      </c>
      <c r="M188" s="80">
        <v>12653</v>
      </c>
      <c r="N188" s="80">
        <v>1964</v>
      </c>
      <c r="O188" s="81">
        <v>2105</v>
      </c>
    </row>
    <row r="189" spans="1:16" s="145" customFormat="1" ht="18" customHeight="1" thickBot="1">
      <c r="B189" s="159" t="s">
        <v>219</v>
      </c>
      <c r="C189" s="160">
        <f t="shared" si="43"/>
        <v>302098</v>
      </c>
      <c r="D189" s="83">
        <v>31012</v>
      </c>
      <c r="E189" s="83">
        <v>7429</v>
      </c>
      <c r="F189" s="83">
        <v>15500</v>
      </c>
      <c r="G189" s="83">
        <v>75677</v>
      </c>
      <c r="H189" s="83">
        <v>25157</v>
      </c>
      <c r="I189" s="83">
        <v>10938</v>
      </c>
      <c r="J189" s="83">
        <v>34999</v>
      </c>
      <c r="K189" s="83">
        <v>11914</v>
      </c>
      <c r="L189" s="83">
        <v>24636</v>
      </c>
      <c r="M189" s="83">
        <v>46285</v>
      </c>
      <c r="N189" s="83">
        <v>11620</v>
      </c>
      <c r="O189" s="84">
        <v>6931</v>
      </c>
    </row>
    <row r="190" spans="1:16" s="145" customFormat="1" ht="6.95" customHeight="1" thickBot="1">
      <c r="B190" s="239"/>
      <c r="C190" s="176"/>
      <c r="D190" s="76"/>
      <c r="E190" s="76"/>
      <c r="F190" s="76"/>
      <c r="G190" s="76"/>
      <c r="H190" s="76"/>
      <c r="I190" s="76"/>
      <c r="J190" s="76"/>
      <c r="K190" s="76"/>
      <c r="L190" s="76"/>
      <c r="M190" s="76"/>
      <c r="N190" s="76"/>
      <c r="O190" s="77"/>
    </row>
    <row r="191" spans="1:16" s="144" customFormat="1" ht="18" customHeight="1" thickBot="1">
      <c r="A191" s="238"/>
      <c r="B191" s="262" t="s">
        <v>40</v>
      </c>
      <c r="C191" s="246">
        <f t="shared" si="43"/>
        <v>0</v>
      </c>
      <c r="D191" s="246">
        <v>0</v>
      </c>
      <c r="E191" s="246">
        <v>0</v>
      </c>
      <c r="F191" s="246">
        <v>0</v>
      </c>
      <c r="G191" s="246">
        <v>0</v>
      </c>
      <c r="H191" s="246">
        <v>0</v>
      </c>
      <c r="I191" s="246">
        <v>0</v>
      </c>
      <c r="J191" s="246">
        <v>0</v>
      </c>
      <c r="K191" s="246">
        <v>0</v>
      </c>
      <c r="L191" s="246">
        <v>0</v>
      </c>
      <c r="M191" s="246">
        <v>0</v>
      </c>
      <c r="N191" s="246">
        <v>0</v>
      </c>
      <c r="O191" s="247">
        <v>0</v>
      </c>
      <c r="P191" s="238"/>
    </row>
  </sheetData>
  <mergeCells count="2">
    <mergeCell ref="B2:O2"/>
    <mergeCell ref="B3:O3"/>
  </mergeCells>
  <conditionalFormatting sqref="B5:B8">
    <cfRule type="expression" dxfId="39" priority="63">
      <formula>B5&lt;0</formula>
    </cfRule>
  </conditionalFormatting>
  <conditionalFormatting sqref="C5:O6">
    <cfRule type="expression" dxfId="38" priority="33">
      <formula>C5&lt;0</formula>
    </cfRule>
  </conditionalFormatting>
  <conditionalFormatting sqref="C7:O10 C190:O191">
    <cfRule type="expression" dxfId="37" priority="25">
      <formula>C7&lt;0</formula>
    </cfRule>
  </conditionalFormatting>
  <conditionalFormatting sqref="C75:C79 C81:C86 C94:C189 C88:C92 C11:O11 D20:O189 C20:C73">
    <cfRule type="expression" dxfId="36" priority="24">
      <formula>C11&lt;0</formula>
    </cfRule>
  </conditionalFormatting>
  <conditionalFormatting sqref="C74">
    <cfRule type="expression" dxfId="35" priority="23">
      <formula>C74&lt;0</formula>
    </cfRule>
  </conditionalFormatting>
  <conditionalFormatting sqref="C80">
    <cfRule type="expression" dxfId="34" priority="22">
      <formula>C80&lt;0</formula>
    </cfRule>
  </conditionalFormatting>
  <conditionalFormatting sqref="C87">
    <cfRule type="expression" dxfId="33" priority="21">
      <formula>C87&lt;0</formula>
    </cfRule>
  </conditionalFormatting>
  <conditionalFormatting sqref="C93">
    <cfRule type="expression" dxfId="32" priority="20">
      <formula>C93&lt;0</formula>
    </cfRule>
  </conditionalFormatting>
  <conditionalFormatting sqref="C13:O17 C12 E12:O12">
    <cfRule type="expression" dxfId="31" priority="13">
      <formula>C12&lt;0</formula>
    </cfRule>
  </conditionalFormatting>
  <conditionalFormatting sqref="C18:O19">
    <cfRule type="expression" dxfId="30" priority="11">
      <formula>C18&lt;0</formula>
    </cfRule>
  </conditionalFormatting>
  <conditionalFormatting sqref="D12">
    <cfRule type="expression" dxfId="29" priority="10">
      <formula>D12&lt;0</formula>
    </cfRule>
  </conditionalFormatting>
  <conditionalFormatting sqref="B9:B10 B190:B191">
    <cfRule type="expression" dxfId="28" priority="9">
      <formula>B9&lt;0</formula>
    </cfRule>
  </conditionalFormatting>
  <conditionalFormatting sqref="B20:B22 B11:B17">
    <cfRule type="expression" dxfId="27" priority="8">
      <formula>B11&lt;0</formula>
    </cfRule>
  </conditionalFormatting>
  <conditionalFormatting sqref="B93">
    <cfRule type="expression" dxfId="26" priority="3">
      <formula>B93&lt;0</formula>
    </cfRule>
  </conditionalFormatting>
  <conditionalFormatting sqref="B75:B79 B81:B86 B94:B189 B88:B92 B23:B52 B54:B73">
    <cfRule type="expression" dxfId="25" priority="7">
      <formula>B23&lt;0</formula>
    </cfRule>
  </conditionalFormatting>
  <conditionalFormatting sqref="B74">
    <cfRule type="expression" dxfId="24" priority="6">
      <formula>B74&lt;0</formula>
    </cfRule>
  </conditionalFormatting>
  <conditionalFormatting sqref="B80">
    <cfRule type="expression" dxfId="23" priority="5">
      <formula>B80&lt;0</formula>
    </cfRule>
  </conditionalFormatting>
  <conditionalFormatting sqref="B87">
    <cfRule type="expression" dxfId="22" priority="4">
      <formula>B87&lt;0</formula>
    </cfRule>
  </conditionalFormatting>
  <conditionalFormatting sqref="B53">
    <cfRule type="expression" dxfId="21" priority="2">
      <formula>B53&lt;0</formula>
    </cfRule>
  </conditionalFormatting>
  <conditionalFormatting sqref="B18:B19">
    <cfRule type="expression" dxfId="20" priority="1">
      <formula>B18&lt;0</formula>
    </cfRule>
  </conditionalFormatting>
  <printOptions horizontalCentered="1"/>
  <pageMargins left="0.23622047244094491" right="0.23622047244094491" top="0.51181102362204722" bottom="0.51181102362204722" header="0.31496062992125984" footer="0.31496062992125984"/>
  <pageSetup paperSize="14" scale="67" firstPageNumber="34" fitToHeight="0" orientation="landscape" useFirstPageNumber="1" horizontalDpi="4294967294" verticalDpi="4294967294" r:id="rId1"/>
  <headerFooter>
    <oddFooter>&amp;R&amp;12Page &amp;P of 45</oddFooter>
  </headerFooter>
  <rowBreaks count="5" manualBreakCount="5">
    <brk id="43" min="1" max="14" man="1"/>
    <brk id="72" min="1" max="14" man="1"/>
    <brk id="107" min="1" max="14" man="1"/>
    <brk id="137" min="1" max="14" man="1"/>
    <brk id="169" min="1" max="14" man="1"/>
  </rowBreaks>
  <ignoredErrors>
    <ignoredError sqref="C192:S199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62C0D30D070F419E4F5A42B386B1A0" ma:contentTypeVersion="4" ma:contentTypeDescription="Create a new document." ma:contentTypeScope="" ma:versionID="782ca21d2ce8f98dcb93da602c1bdbaf">
  <xsd:schema xmlns:xsd="http://www.w3.org/2001/XMLSchema" xmlns:xs="http://www.w3.org/2001/XMLSchema" xmlns:p="http://schemas.microsoft.com/office/2006/metadata/properties" xmlns:ns2="874b2a35-2e71-4399-ad1a-3f5a68b249ee" targetNamespace="http://schemas.microsoft.com/office/2006/metadata/properties" ma:root="true" ma:fieldsID="ccd2941204dc2d33220a87ec5db176b3" ns2:_="">
    <xsd:import namespace="874b2a35-2e71-4399-ad1a-3f5a68b249e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4b2a35-2e71-4399-ad1a-3f5a68b249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7B2199-C622-4CAA-8B13-C2581A37FFBC}"/>
</file>

<file path=customXml/itemProps2.xml><?xml version="1.0" encoding="utf-8"?>
<ds:datastoreItem xmlns:ds="http://schemas.openxmlformats.org/officeDocument/2006/customXml" ds:itemID="{1339083C-D8DA-42E2-B9AC-AA9DD0D52114}"/>
</file>

<file path=customXml/itemProps3.xml><?xml version="1.0" encoding="utf-8"?>
<ds:datastoreItem xmlns:ds="http://schemas.openxmlformats.org/officeDocument/2006/customXml" ds:itemID="{77BF6D3D-4006-4790-9896-B6A7738069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Karen Mae Y. Manaloto</dc:creator>
  <cp:keywords/>
  <dc:description/>
  <cp:lastModifiedBy>Dan Fedderbert P. Panique</cp:lastModifiedBy>
  <cp:revision/>
  <dcterms:created xsi:type="dcterms:W3CDTF">2017-02-06T07:32:41Z</dcterms:created>
  <dcterms:modified xsi:type="dcterms:W3CDTF">2025-03-21T09:41:19Z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0x0101007B62C0D30D070F419E4F5A42B386B1A0</vt:lpwstr>
  </property>
</Properties>
</file>